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431 - Veřejné osvětle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'SO431 - Veřejné osvětlení'!$C$90:$K$276</definedName>
    <definedName name="_xlnm.Print_Area" localSheetId="1">'SO431 - Veřejné osvětlení'!$C$4:$J$39,'SO431 - Veřejné osvětlení'!$C$78:$J$276</definedName>
    <definedName name="_xlnm.Print_Titles" localSheetId="1">'SO431 - Veřejné osvětlení'!$90:$90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75"/>
  <c r="BH275"/>
  <c r="BG275"/>
  <c r="BF275"/>
  <c r="T275"/>
  <c r="T274"/>
  <c r="R275"/>
  <c r="R274"/>
  <c r="P275"/>
  <c r="P274"/>
  <c r="BI272"/>
  <c r="BH272"/>
  <c r="BG272"/>
  <c r="BF272"/>
  <c r="T272"/>
  <c r="T271"/>
  <c r="R272"/>
  <c r="R271"/>
  <c r="P272"/>
  <c r="P271"/>
  <c r="BI269"/>
  <c r="BH269"/>
  <c r="BG269"/>
  <c r="BF269"/>
  <c r="T269"/>
  <c r="T268"/>
  <c r="R269"/>
  <c r="R268"/>
  <c r="P269"/>
  <c r="P268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4"/>
  <c r="BH94"/>
  <c r="BG94"/>
  <c r="BF94"/>
  <c r="T94"/>
  <c r="T93"/>
  <c r="T92"/>
  <c r="R94"/>
  <c r="R93"/>
  <c r="R92"/>
  <c r="P94"/>
  <c r="P93"/>
  <c r="P92"/>
  <c r="F85"/>
  <c r="E83"/>
  <c r="F52"/>
  <c r="E50"/>
  <c r="J24"/>
  <c r="E24"/>
  <c r="J88"/>
  <c r="J23"/>
  <c r="J21"/>
  <c r="E21"/>
  <c r="J87"/>
  <c r="J20"/>
  <c r="J18"/>
  <c r="E18"/>
  <c r="F55"/>
  <c r="J17"/>
  <c r="J15"/>
  <c r="E15"/>
  <c r="F87"/>
  <c r="J14"/>
  <c r="J12"/>
  <c r="J52"/>
  <c r="E7"/>
  <c r="E81"/>
  <c i="1" r="L50"/>
  <c r="AM50"/>
  <c r="AM49"/>
  <c r="L49"/>
  <c r="AM47"/>
  <c r="L47"/>
  <c r="L45"/>
  <c r="L44"/>
  <c i="2" r="J275"/>
  <c r="J258"/>
  <c r="BK237"/>
  <c r="J231"/>
  <c r="J219"/>
  <c r="BK215"/>
  <c r="J213"/>
  <c r="BK211"/>
  <c r="BK207"/>
  <c r="BK197"/>
  <c r="J191"/>
  <c r="J171"/>
  <c r="J166"/>
  <c r="J151"/>
  <c r="J146"/>
  <c r="J134"/>
  <c r="BK123"/>
  <c r="BK114"/>
  <c r="BK101"/>
  <c r="J260"/>
  <c r="J245"/>
  <c r="BK225"/>
  <c r="J223"/>
  <c r="J221"/>
  <c r="J215"/>
  <c r="J203"/>
  <c r="J187"/>
  <c r="BK181"/>
  <c r="BK166"/>
  <c r="BK161"/>
  <c r="BK275"/>
  <c r="BK260"/>
  <c r="BK245"/>
  <c r="J197"/>
  <c r="BK191"/>
  <c r="J185"/>
  <c r="J173"/>
  <c r="J158"/>
  <c r="J148"/>
  <c r="BK132"/>
  <c r="J123"/>
  <c r="BK116"/>
  <c r="BK109"/>
  <c r="J101"/>
  <c r="J272"/>
  <c r="J266"/>
  <c r="BK258"/>
  <c r="BK241"/>
  <c r="J237"/>
  <c r="BK229"/>
  <c r="J217"/>
  <c r="BK200"/>
  <c r="BK183"/>
  <c r="BK156"/>
  <c r="BK142"/>
  <c r="J132"/>
  <c r="J121"/>
  <c r="J114"/>
  <c r="J269"/>
  <c r="J254"/>
  <c r="J247"/>
  <c r="J239"/>
  <c r="BK209"/>
  <c r="BK203"/>
  <c r="J193"/>
  <c r="J178"/>
  <c r="BK168"/>
  <c r="BK153"/>
  <c r="J142"/>
  <c r="J125"/>
  <c r="J119"/>
  <c r="J111"/>
  <c r="BK99"/>
  <c r="BK254"/>
  <c r="BK243"/>
  <c r="J225"/>
  <c r="BK221"/>
  <c r="BK217"/>
  <c r="J205"/>
  <c r="BK189"/>
  <c r="BK185"/>
  <c r="J176"/>
  <c r="J163"/>
  <c r="J94"/>
  <c r="J264"/>
  <c r="BK247"/>
  <c r="J200"/>
  <c r="BK193"/>
  <c r="J183"/>
  <c r="BK163"/>
  <c r="J156"/>
  <c r="BK151"/>
  <c r="J140"/>
  <c r="BK136"/>
  <c r="BK121"/>
  <c r="BK111"/>
  <c r="J106"/>
  <c i="1" r="AS54"/>
  <c i="2" r="BK269"/>
  <c r="BK264"/>
  <c r="BK249"/>
  <c r="BK239"/>
  <c r="J235"/>
  <c r="BK219"/>
  <c r="BK213"/>
  <c r="J209"/>
  <c r="BK178"/>
  <c r="J144"/>
  <c r="BK134"/>
  <c r="BK125"/>
  <c r="J109"/>
  <c r="J99"/>
  <c r="BK266"/>
  <c r="J252"/>
  <c r="J241"/>
  <c r="BK235"/>
  <c r="J229"/>
  <c r="BK205"/>
  <c r="J189"/>
  <c r="J168"/>
  <c r="BK140"/>
  <c r="BK128"/>
  <c r="J116"/>
  <c r="BK173"/>
  <c r="J161"/>
  <c r="BK148"/>
  <c r="BK138"/>
  <c r="J136"/>
  <c r="J130"/>
  <c r="BK103"/>
  <c r="BK94"/>
  <c r="J249"/>
  <c r="BK227"/>
  <c r="J227"/>
  <c r="BK223"/>
  <c r="BK171"/>
  <c r="J103"/>
  <c r="BK272"/>
  <c r="BK252"/>
  <c r="J243"/>
  <c r="BK195"/>
  <c r="BK187"/>
  <c r="BK176"/>
  <c r="BK158"/>
  <c r="J153"/>
  <c r="BK144"/>
  <c r="J138"/>
  <c r="J128"/>
  <c r="BK231"/>
  <c r="J211"/>
  <c r="J207"/>
  <c r="J195"/>
  <c r="J181"/>
  <c r="BK146"/>
  <c r="BK130"/>
  <c r="BK119"/>
  <c r="BK106"/>
  <c l="1" r="BK98"/>
  <c r="J98"/>
  <c r="J63"/>
  <c r="P98"/>
  <c r="BK199"/>
  <c r="J199"/>
  <c r="J64"/>
  <c r="T199"/>
  <c r="P263"/>
  <c r="P262"/>
  <c r="T263"/>
  <c r="T262"/>
  <c r="T251"/>
  <c r="BK257"/>
  <c r="J257"/>
  <c r="J66"/>
  <c r="R257"/>
  <c r="R263"/>
  <c r="R262"/>
  <c r="T98"/>
  <c r="T97"/>
  <c r="T91"/>
  <c r="P199"/>
  <c r="BK251"/>
  <c r="J251"/>
  <c r="J65"/>
  <c r="P257"/>
  <c r="T257"/>
  <c r="BK263"/>
  <c r="J263"/>
  <c r="J68"/>
  <c r="R98"/>
  <c r="R199"/>
  <c r="P251"/>
  <c r="R251"/>
  <c r="BK268"/>
  <c r="J268"/>
  <c r="J69"/>
  <c r="BK93"/>
  <c r="J93"/>
  <c r="J61"/>
  <c r="BK271"/>
  <c r="J271"/>
  <c r="J70"/>
  <c r="BK274"/>
  <c r="J274"/>
  <c r="J71"/>
  <c r="E48"/>
  <c r="F54"/>
  <c r="F88"/>
  <c r="BE103"/>
  <c r="BE109"/>
  <c r="BE114"/>
  <c r="BE119"/>
  <c r="BE123"/>
  <c r="BE128"/>
  <c r="BE132"/>
  <c r="BE136"/>
  <c r="BE138"/>
  <c r="BE173"/>
  <c r="BE176"/>
  <c r="BE183"/>
  <c r="BE185"/>
  <c r="BE189"/>
  <c r="BE191"/>
  <c r="BE195"/>
  <c r="BE197"/>
  <c r="BE203"/>
  <c r="BE207"/>
  <c r="BE209"/>
  <c r="BE211"/>
  <c r="BE217"/>
  <c r="BE219"/>
  <c r="BE227"/>
  <c r="BE229"/>
  <c r="BE235"/>
  <c r="BE237"/>
  <c r="BE239"/>
  <c r="BE245"/>
  <c r="BE260"/>
  <c r="BE275"/>
  <c r="J54"/>
  <c r="BE94"/>
  <c r="BE106"/>
  <c r="BE130"/>
  <c r="BE134"/>
  <c r="BE142"/>
  <c r="BE148"/>
  <c r="BE153"/>
  <c r="BE156"/>
  <c r="BE161"/>
  <c r="BE168"/>
  <c r="BE171"/>
  <c r="BE178"/>
  <c r="BE249"/>
  <c r="BE254"/>
  <c r="BE269"/>
  <c r="J55"/>
  <c r="J85"/>
  <c r="BE99"/>
  <c r="BE101"/>
  <c r="BE163"/>
  <c r="BE221"/>
  <c r="BE223"/>
  <c r="BE225"/>
  <c r="BE241"/>
  <c r="BE247"/>
  <c r="BE252"/>
  <c r="BE258"/>
  <c r="BE111"/>
  <c r="BE116"/>
  <c r="BE121"/>
  <c r="BE125"/>
  <c r="BE140"/>
  <c r="BE144"/>
  <c r="BE146"/>
  <c r="BE151"/>
  <c r="BE158"/>
  <c r="BE166"/>
  <c r="BE181"/>
  <c r="BE187"/>
  <c r="BE193"/>
  <c r="BE200"/>
  <c r="BE205"/>
  <c r="BE213"/>
  <c r="BE215"/>
  <c r="BE231"/>
  <c r="BE243"/>
  <c r="BE264"/>
  <c r="BE266"/>
  <c r="BE272"/>
  <c r="F35"/>
  <c i="1" r="BB55"/>
  <c r="BB54"/>
  <c r="W31"/>
  <c i="2" r="J34"/>
  <c i="1" r="AW55"/>
  <c i="2" r="F37"/>
  <c i="1" r="BD55"/>
  <c r="BD54"/>
  <c r="W33"/>
  <c i="2" r="F34"/>
  <c i="1" r="BA55"/>
  <c r="BA54"/>
  <c r="W30"/>
  <c i="2" r="F36"/>
  <c i="1" r="BC55"/>
  <c r="BC54"/>
  <c r="AY54"/>
  <c i="2" l="1" r="P97"/>
  <c r="P91"/>
  <c i="1" r="AU55"/>
  <c i="2" r="R97"/>
  <c r="R91"/>
  <c r="BK262"/>
  <c r="J262"/>
  <c r="J67"/>
  <c r="BK92"/>
  <c r="J92"/>
  <c r="J60"/>
  <c r="BK97"/>
  <c r="J97"/>
  <c r="J62"/>
  <c i="1" r="AU54"/>
  <c r="AW54"/>
  <c r="AK30"/>
  <c r="AX54"/>
  <c i="2" r="J33"/>
  <c i="1" r="AV55"/>
  <c r="AT55"/>
  <c r="W32"/>
  <c i="2" r="F33"/>
  <c i="1" r="AZ55"/>
  <c r="AZ54"/>
  <c r="W29"/>
  <c i="2" l="1" r="BK91"/>
  <c r="J91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<sst xmlns="http://schemas.openxmlformats.org/spreadsheetml/2006/main">
  <si>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</si>
  <si>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</si>
  <si>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</si>
  <si>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</si>
  <si>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</si>
  <si>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{a239b9d4-6e99-42ed-8388-65411ec607c7}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</si>
  <si>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</si>
  <si>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</si>
  <si>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</si>
  <si>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</si>
  <si>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</si>
  <si>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</si>
  <si>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</si>
  <si>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</si>
  <si>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160119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</si>
  <si>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</si>
  <si>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</si>
  <si>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III/3038 ČERVENÝ KOSTELEC, ul.SOKOLSKÁ</t>
  </si>
  <si>
    <t>KSO:</t>
  </si>
  <si>
    <t/>
  </si>
  <si>
    <t>CC-CZ:</t>
  </si>
  <si>
    <t>Místo:</t>
  </si>
  <si>
    <t xml:space="preserve"> </t>
  </si>
  <si>
    <t>Datum:</t>
  </si>
  <si>
    <t>1. 11. 2023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</si>
  <si>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</si>
  <si>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</si>
  <si>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</si>
  <si>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</si>
  <si>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</si>
  <si>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</si>
  <si>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</si>
  <si>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</si>
  <si>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</si>
  <si>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</si>
  <si>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</si>
  <si>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</si>
  <si>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</si>
  <si>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</si>
  <si>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</si>
  <si>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</si>
  <si>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</si>
  <si>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</si>
  <si>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</si>
  <si>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</si>
  <si>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</si>
  <si>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</si>
  <si>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</si>
  <si>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</si>
  <si>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</si>
  <si>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</si>
  <si>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</si>
  <si>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</si>
  <si>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</si>
  <si>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</si>
  <si>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</si>
  <si>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</si>
  <si>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</si>
  <si>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</si>
  <si>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</si>
  <si>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</si>
  <si>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</si>
  <si>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</si>
  <si>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</si>
  <si>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</si>
  <si>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</si>
  <si>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</si>
  <si>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</si>
  <si>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</si>
  <si>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</si>
  <si>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</si>
  <si>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</si>
  <si>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</si>
  <si>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</si>
  <si>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SO431</t>
  </si>
  <si>
    <t>Veřejné osvětlení</t>
  </si>
  <si>
    <t>STA</t>
  </si>
  <si>
    <t>1</t>
  </si>
  <si>
    <t>{e6bf1698-8560-4295-a363-e63587e0d232}</t>
  </si>
  <si>
    <t>2</t>
  </si>
  <si>
    <t>KRYCÍ LIST SOUPISU PRACÍ</t>
  </si>
  <si>
    <t>Objekt:</t>
  </si>
  <si>
    <t>SO431 - Veřejné osvětlení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</si>
  <si>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</si>
  <si>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</si>
  <si>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</si>
  <si>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</si>
  <si>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</si>
  <si>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</si>
  <si>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</si>
  <si>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</si>
  <si>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</si>
  <si>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</si>
  <si>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</si>
  <si>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</si>
  <si>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</si>
  <si>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</si>
  <si>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</si>
  <si>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</si>
  <si>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</si>
  <si>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</si>
  <si>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</si>
  <si>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</si>
  <si>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</si>
  <si>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</si>
  <si>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</si>
  <si>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</si>
  <si>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</si>
  <si>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</si>
  <si>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</si>
  <si>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</si>
  <si>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</si>
  <si>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</si>
  <si>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</si>
  <si>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</si>
  <si>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</si>
  <si>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</si>
  <si>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171201221</t>
  </si>
  <si>
    <t>Poplatek za uložení na skládce (skládkovné) zeminy a kamení kód odpadu 17 05 04</t>
  </si>
  <si>
    <t>t</t>
  </si>
  <si>
    <t>4</t>
  </si>
  <si>
    <t>PP</t>
  </si>
  <si>
    <t>Poplatek za uložení stavebního odpadu na skládce (skládkovné) zeminy a kamení zatříděného do Katalogu odpadů pod kódem 17 05 04</t>
  </si>
  <si>
    <t>Online PSC</t>
  </si>
  <si>
    <t>https://podminky.urs.cz/item/CS_URS_2023_02/171201221</t>
  </si>
  <si>
    <t>M</t>
  </si>
  <si>
    <t>Práce a dodávky M</t>
  </si>
  <si>
    <t>3</t>
  </si>
  <si>
    <t>21-M</t>
  </si>
  <si>
    <t>Elektromontáže</t>
  </si>
  <si>
    <t>0016R</t>
  </si>
  <si>
    <t>Montáž patice sklolaminátová pro sloup VO1</t>
  </si>
  <si>
    <t>ks</t>
  </si>
  <si>
    <t>64</t>
  </si>
  <si>
    <t>0017R</t>
  </si>
  <si>
    <t>Patice sklolaminátová pro sloup VO1</t>
  </si>
  <si>
    <t>256</t>
  </si>
  <si>
    <t>6</t>
  </si>
  <si>
    <t>210100252</t>
  </si>
  <si>
    <t>Ukončení kabelů smršťovací záklopkou nebo páskou se zapojením bez letování počtu a průřezu žil do 4 x 25 mm2</t>
  </si>
  <si>
    <t>kus</t>
  </si>
  <si>
    <t>8</t>
  </si>
  <si>
    <t>https://podminky.urs.cz/item/CS_URS_2023_02/210100252</t>
  </si>
  <si>
    <t>5</t>
  </si>
  <si>
    <t>210101233</t>
  </si>
  <si>
    <t>Propojení kabelů nebo vodičů spojkou do 1 kV venkovní smršťovací [typ SVCZ 1 až 5] kabelů celoplastových, počtu a průřezu žil do 4 x 10 až 16 mm2</t>
  </si>
  <si>
    <t>10</t>
  </si>
  <si>
    <t>Propojení kabelů nebo vodičů spojkou do 1 kV venkovní smršťovací kabelů celoplastových, počtu a průřezu žil do 4 x 10 až 16 mm2</t>
  </si>
  <si>
    <t>https://podminky.urs.cz/item/CS_URS_2023_02/210101233</t>
  </si>
  <si>
    <t>354360290</t>
  </si>
  <si>
    <t>spojka kabelová smršťovaná přímá do 1kV 91ahsc-35 3-4ž. x 6 - 35mm</t>
  </si>
  <si>
    <t>12</t>
  </si>
  <si>
    <t>7</t>
  </si>
  <si>
    <t>210101234</t>
  </si>
  <si>
    <t>Propojení kabelů nebo vodičů spojkou do 1 kV venkovní smršťovací [typ SVCZ 1 až 5] kabelů celoplastových, počtu a průřezu žil do 4 x 25 až 35 mm2</t>
  </si>
  <si>
    <t>14</t>
  </si>
  <si>
    <t>Propojení kabelů nebo vodičů spojkou do 1 kV venkovní smršťovací kabelů celoplastových, počtu a průřezu žil do 4 x 25 až 35 mm2</t>
  </si>
  <si>
    <t>https://podminky.urs.cz/item/CS_URS_2023_02/210101234</t>
  </si>
  <si>
    <t>354360300</t>
  </si>
  <si>
    <t>spojka kabelová smršťovaná přímá do 1kV 91ahsc-35/5 5 x 6 - 35mm</t>
  </si>
  <si>
    <t>16</t>
  </si>
  <si>
    <t>210204002</t>
  </si>
  <si>
    <t>Montáž stožárů osvětlení, bez zemních prací parkových ocelových</t>
  </si>
  <si>
    <t>24</t>
  </si>
  <si>
    <t>Montáž stožárů osvětlení parkových ocelových</t>
  </si>
  <si>
    <t>https://podminky.urs.cz/item/CS_URS_2023_02/210204002</t>
  </si>
  <si>
    <t>13</t>
  </si>
  <si>
    <t>316740670</t>
  </si>
  <si>
    <t>stožár osvětlovací délka 7,7m (6,2m nad terén) 159/108/89 žárově zinkovaný (VO1, VO2)</t>
  </si>
  <si>
    <t>26</t>
  </si>
  <si>
    <t>316740671</t>
  </si>
  <si>
    <t>stožár osvětlovací délka 7,5m (6,0m nad terén) 114/133/159 žárově zinkovaný (VO3)</t>
  </si>
  <si>
    <t>28</t>
  </si>
  <si>
    <t>316740672</t>
  </si>
  <si>
    <t>stožár osvětlovací délka 8,7m (7,2,m nad terén) pro osazení VO1 (výložník 1,0m) a VO3 (výložník 2,5m)</t>
  </si>
  <si>
    <t>30</t>
  </si>
  <si>
    <t>210204103</t>
  </si>
  <si>
    <t>Montáž výložníků osvětlení jednoramenných sloupových, hmotnosti do 35 kg</t>
  </si>
  <si>
    <t>32</t>
  </si>
  <si>
    <t>https://podminky.urs.cz/item/CS_URS_2023_02/210204103</t>
  </si>
  <si>
    <t>17</t>
  </si>
  <si>
    <t>0002</t>
  </si>
  <si>
    <t>Výložník šikmý, délka 1,0m, na sloup průměr 89mm (VO1)</t>
  </si>
  <si>
    <t>34</t>
  </si>
  <si>
    <t>18</t>
  </si>
  <si>
    <t>0006</t>
  </si>
  <si>
    <t>Výložník šikmý, délka 1,5m, na sloup průměr 89mm (VO1)</t>
  </si>
  <si>
    <t>36</t>
  </si>
  <si>
    <t>19</t>
  </si>
  <si>
    <t>0007</t>
  </si>
  <si>
    <t>Výložník šikmý, délka 2,0m, na sloup průměr 89mm (VO1)</t>
  </si>
  <si>
    <t>38</t>
  </si>
  <si>
    <t>20</t>
  </si>
  <si>
    <t>0008</t>
  </si>
  <si>
    <t>Výložník šikmý, délka 2,5m, na sloup průměr 89mm (VO1)</t>
  </si>
  <si>
    <t>40</t>
  </si>
  <si>
    <t>0009</t>
  </si>
  <si>
    <t>Výložník šikmý, délka 1,0m na atypický stožár (VO1+VO3)</t>
  </si>
  <si>
    <t>42</t>
  </si>
  <si>
    <t>22</t>
  </si>
  <si>
    <t>0010</t>
  </si>
  <si>
    <t>Výložník rovný, délka 2,5m na atypický stožár (VO1+VO3)</t>
  </si>
  <si>
    <t>44</t>
  </si>
  <si>
    <t>23</t>
  </si>
  <si>
    <t>0011</t>
  </si>
  <si>
    <t>Výložník rovný, délka 2,5m na sloup průměr 114mm (VO3)</t>
  </si>
  <si>
    <t>46</t>
  </si>
  <si>
    <t>0012</t>
  </si>
  <si>
    <t>Výložník rovný, délka 3,0m na sloup průměr 114mm (VO3)</t>
  </si>
  <si>
    <t>48</t>
  </si>
  <si>
    <t>25</t>
  </si>
  <si>
    <t>0013</t>
  </si>
  <si>
    <t>Výložník rovný, lomený, délka 3,0m na sloup průměr 114mm (VO3)</t>
  </si>
  <si>
    <t>50</t>
  </si>
  <si>
    <t>0014</t>
  </si>
  <si>
    <t>Výložník rovný, lomený, délka 4,0m na sloup průměr 114mm (VO3)</t>
  </si>
  <si>
    <t>52</t>
  </si>
  <si>
    <t>27</t>
  </si>
  <si>
    <t>210204201</t>
  </si>
  <si>
    <t>Montáž elektrovýzbroje stožárů osvětlení 1 okruh</t>
  </si>
  <si>
    <t>54</t>
  </si>
  <si>
    <t>https://podminky.urs.cz/item/CS_URS_2023_02/210204201</t>
  </si>
  <si>
    <t>0003</t>
  </si>
  <si>
    <t>Stožárnová výzbroj,1,5/25/4/E27 včetně pojistky 10A</t>
  </si>
  <si>
    <t>56</t>
  </si>
  <si>
    <t>29</t>
  </si>
  <si>
    <t>210204202</t>
  </si>
  <si>
    <t>Montáž elektrovýzbroje stožárů osvětlení 2 okruhy</t>
  </si>
  <si>
    <t>58</t>
  </si>
  <si>
    <t>https://podminky.urs.cz/item/CS_URS_2023_02/210204202</t>
  </si>
  <si>
    <t>0015</t>
  </si>
  <si>
    <t>60</t>
  </si>
  <si>
    <t>31</t>
  </si>
  <si>
    <t>210220020</t>
  </si>
  <si>
    <t>Montáž uzemňovacího vedení s upevněním, propojením a připojením pomocí svorek v zemi s izolací spojů vodičů FeZn páskou průřezu do 120 mm2 v městské zástavbě</t>
  </si>
  <si>
    <t>m</t>
  </si>
  <si>
    <t>62</t>
  </si>
  <si>
    <t>https://podminky.urs.cz/item/CS_URS_2023_02/210220020</t>
  </si>
  <si>
    <t>354420620</t>
  </si>
  <si>
    <t>pás zemnící 30 x 4 mm FeZn</t>
  </si>
  <si>
    <t>kg</t>
  </si>
  <si>
    <t>33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</si>
  <si>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</si>
  <si>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</si>
  <si>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66</t>
  </si>
  <si>
    <t>https://podminky.urs.cz/item/CS_URS_2023_02/210220022</t>
  </si>
  <si>
    <t>354410730</t>
  </si>
  <si>
    <t>drát průměr 10 mm FeZn</t>
  </si>
  <si>
    <t>68</t>
  </si>
  <si>
    <t>35</t>
  </si>
  <si>
    <t>210220301</t>
  </si>
  <si>
    <t>Montáž hromosvodného vedení svorek se 2 šrouby, [typ SS, SR 03]</t>
  </si>
  <si>
    <t>70</t>
  </si>
  <si>
    <t>Montáž hromosvodného vedení svorek se 2 šrouby</t>
  </si>
  <si>
    <t>https://podminky.urs.cz/item/CS_URS_2023_02/210220301</t>
  </si>
  <si>
    <t>354419960</t>
  </si>
  <si>
    <t>svorka odbočovací a spojovací pro spojování kruhových a páskových vodičů, FeZn</t>
  </si>
  <si>
    <t>72</t>
  </si>
  <si>
    <t>37</t>
  </si>
  <si>
    <t>74</t>
  </si>
  <si>
    <t>354418950</t>
  </si>
  <si>
    <t>svorka připojovací k připojení kovových částí</t>
  </si>
  <si>
    <t>76</t>
  </si>
  <si>
    <t>39</t>
  </si>
  <si>
    <t>210290842</t>
  </si>
  <si>
    <t>Demontáž a montáž krytu na oceloplechovém rozváděči šířky nad 70 cm</t>
  </si>
  <si>
    <t>78</t>
  </si>
  <si>
    <t>Zpětná montáž motorických spotřebičů s usazením a upevněním na stávající nosnou konstrukci nebo podklad, vyrovnání řemene a vyvážení, bez zapojení demontáž a montáž krytu na oceloplechovém rozvaděči, šířky přes 70 cm</t>
  </si>
  <si>
    <t>https://podminky.urs.cz/item/CS_URS_2023_02/210290842</t>
  </si>
  <si>
    <t>210810045</t>
  </si>
  <si>
    <t>Montáž izolovaných kabelů měděných bez ukončení do 1 kV uložených pevně CYKY, CYKYD, CYKYDY, NYM, NYY, YSLY, 750 V, počtu a průřezu žil 3 x 1,5 mm2</t>
  </si>
  <si>
    <t>80</t>
  </si>
  <si>
    <t>41</t>
  </si>
  <si>
    <t>341110300</t>
  </si>
  <si>
    <t>kabel silový s Cu jádrem CYKY 3x1,5 mm2</t>
  </si>
  <si>
    <t>82</t>
  </si>
  <si>
    <t>210810053</t>
  </si>
  <si>
    <t>Montáž izolovaných kabelů měděných bez ukončení do 1 kV uložených pevně CYKY, CYKYD, CYKYDY, NYM, NYY, YSLY, 750 V, počtu a průřezu žil 4 x 10 mm2</t>
  </si>
  <si>
    <t>84</t>
  </si>
  <si>
    <t>43</t>
  </si>
  <si>
    <t>341110760</t>
  </si>
  <si>
    <t>kabel silový s Cu jádrem CYKY 4x10 mm2</t>
  </si>
  <si>
    <t>86</t>
  </si>
  <si>
    <t>210810089</t>
  </si>
  <si>
    <t>Montáž izolovaných kabelů měděných bez ukončení do 1 kV uložených volně CYKY, NYM, NYY, YSLY, 1 kV, počtu a průřezu žil 4 x 25 mm2</t>
  </si>
  <si>
    <t>88</t>
  </si>
  <si>
    <t>45</t>
  </si>
  <si>
    <t>341116100</t>
  </si>
  <si>
    <t>kabel silový s Cu jádrem 1-CYKY 4x25 mm2</t>
  </si>
  <si>
    <t>90</t>
  </si>
  <si>
    <t>0004</t>
  </si>
  <si>
    <t>Prořez</t>
  </si>
  <si>
    <t>kpl</t>
  </si>
  <si>
    <t>92</t>
  </si>
  <si>
    <t>47</t>
  </si>
  <si>
    <t>210901091</t>
  </si>
  <si>
    <t>Montáž kabelů hliníkových bez ukončení do 1 kV uložených pevně AMCMK, AYKY, NAYY-J-RE (-O-SM), TFSP, 1 kV, počtu a průřezu žil 4 x 35 mm2</t>
  </si>
  <si>
    <t>94</t>
  </si>
  <si>
    <t>341131220</t>
  </si>
  <si>
    <t>kabel silový s Al jádrem 1-AYKY 4x35/S mm2</t>
  </si>
  <si>
    <t>96</t>
  </si>
  <si>
    <t>46-M</t>
  </si>
  <si>
    <t>Zemní práce při extr.mont.pracích</t>
  </si>
  <si>
    <t>49</t>
  </si>
  <si>
    <t>460010025</t>
  </si>
  <si>
    <t>Vytyčení trasy inženýrských sítí v zastavěném prostoru</t>
  </si>
  <si>
    <t>km</t>
  </si>
  <si>
    <t>98</t>
  </si>
  <si>
    <t>https://podminky.urs.cz/item/CS_URS_2023_02/460010025</t>
  </si>
  <si>
    <t>460030057</t>
  </si>
  <si>
    <t>Přípravné terénní práce vytrhání dlažby včetně ručního rozebrání, vytřídění, odhozu na hromady nebo naložení na dopravní prostředek a očistění kostek nebo dlaždic kladené do malty z dlaždic betonových nebo keramických, spáry nezalité</t>
  </si>
  <si>
    <t>m2</t>
  </si>
  <si>
    <t>100</t>
  </si>
  <si>
    <t>51</t>
  </si>
  <si>
    <t>460030192</t>
  </si>
  <si>
    <t>Přípravné terénní práce řezání spár v podkladu nebo krytu živičném, tloušťky přes 5 do 10 cm</t>
  </si>
  <si>
    <t>102</t>
  </si>
  <si>
    <t>460050003</t>
  </si>
  <si>
    <t>Hloubení nezapažených jam ručně pro stožáry s přemístěním výkopku do vzdálenosti 3 m od okraje jámy nebo naložením na dopravní prostředek, včetně zásypu, zhutnění a urovnání povrchu bez patky jednoduché na rovině, délky třídy 3 přes 6 do 8 m, v hornině</t>
  </si>
  <si>
    <t>104</t>
  </si>
  <si>
    <t>53</t>
  </si>
  <si>
    <t>286111220</t>
  </si>
  <si>
    <t>trubka kanalizační hladká hrdlovaná D 315 x 7,7 x 5000 mm</t>
  </si>
  <si>
    <t>106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</si>
  <si>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</si>
  <si>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</si>
  <si>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108</t>
  </si>
  <si>
    <t>55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</si>
  <si>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</si>
  <si>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</si>
  <si>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110</t>
  </si>
  <si>
    <t>460490013</t>
  </si>
  <si>
    <t>Krytí kabelů, spojek, koncovek a odbočnic kabelů výstražnou fólií z PVC včetně vyrovnání povrchu rýhy, rozvinutí a uložení fólie do rýhy, fólie šířky do 34cm</t>
  </si>
  <si>
    <t>112</t>
  </si>
  <si>
    <t>57</t>
  </si>
  <si>
    <t>0001</t>
  </si>
  <si>
    <t>Výstražná fólie šíře 34cm</t>
  </si>
  <si>
    <t>114</t>
  </si>
  <si>
    <t>460520163</t>
  </si>
  <si>
    <t>Montáž trubek ochranných uložených volně do rýhy plastových tuhých,vnitřního průměru přes 50 do 90 mm</t>
  </si>
  <si>
    <t>116</t>
  </si>
  <si>
    <t>59</t>
  </si>
  <si>
    <t>345713540</t>
  </si>
  <si>
    <t>trubka elektroinstalační ohebná dvouplášťová korugovaná D 75/90 mm, HDPE+LDPE</t>
  </si>
  <si>
    <t>118</t>
  </si>
  <si>
    <t>460560163</t>
  </si>
  <si>
    <t>Zásyp kabelových rýh ručně s uložením výkopku ve vrstvách včetně zhutnění a urovnání povrchu šířky 35 cm hloubky 80 cm, v hornině třídy 3</t>
  </si>
  <si>
    <t>120</t>
  </si>
  <si>
    <t>61</t>
  </si>
  <si>
    <t>583373080</t>
  </si>
  <si>
    <t>štěrkopísek frakce 0-2 třída B</t>
  </si>
  <si>
    <t>122</t>
  </si>
  <si>
    <t>460560303</t>
  </si>
  <si>
    <t>Zásyp kabelových rýh ručně s uložením výkopku ve vrstvách včetně zhutnění a urovnání povrchu šířky 50 cm hloubky 120 cm, v hornině třídy 3</t>
  </si>
  <si>
    <t>124</t>
  </si>
  <si>
    <t>63</t>
  </si>
  <si>
    <t>460600061</t>
  </si>
  <si>
    <t>Přemístění (odvoz) horniny, suti a vybouraných hmot odvoz suti a vybouraných hmot do 1 km</t>
  </si>
  <si>
    <t>126</t>
  </si>
  <si>
    <t>460600071</t>
  </si>
  <si>
    <t>Přemístění (odvoz) horniny, suti a vybouraných hmot odvoz suti a vybouraných hmot Příplatek k ceně za každý další i započatý 1 km</t>
  </si>
  <si>
    <t>128</t>
  </si>
  <si>
    <t>VV</t>
  </si>
  <si>
    <t>5,5*10 "Přepočtené koeficientem množství</t>
  </si>
  <si>
    <t>Součet</t>
  </si>
  <si>
    <t>65</t>
  </si>
  <si>
    <t>589325630</t>
  </si>
  <si>
    <t>směs pro beton třída C 16/20 X0,XC1 kamenivo do 8 mm</t>
  </si>
  <si>
    <t>m3</t>
  </si>
  <si>
    <t>130</t>
  </si>
  <si>
    <t>460650033</t>
  </si>
  <si>
    <t>Vozovky a chodníky zřízení podkladní vrstvy včetně rozprostření a úpravy podkladu ze sypaniny včetně zhutnění, tloušťky přes 15 do 20 cm</t>
  </si>
  <si>
    <t>132</t>
  </si>
  <si>
    <t>67</t>
  </si>
  <si>
    <t>460650062</t>
  </si>
  <si>
    <t>Vozovky a chodníky zřízení podkladní vrstvy včetně rozprostření a úpravy podkladu z kameniva drceného, včetně zhutnění, tloušťky přes 10 do 15 cm</t>
  </si>
  <si>
    <t>134</t>
  </si>
  <si>
    <t>583439030</t>
  </si>
  <si>
    <t>kamenivo drcené hrubé frakce 11-16</t>
  </si>
  <si>
    <t>136</t>
  </si>
  <si>
    <t>69</t>
  </si>
  <si>
    <t>460650133</t>
  </si>
  <si>
    <t>Vozovky a chodníky kryt vozovky z litého asfaltu včetně rozprostření, tloušťky přes 3 do 5 cm</t>
  </si>
  <si>
    <t>138</t>
  </si>
  <si>
    <t>111621000</t>
  </si>
  <si>
    <t>asfalt silniční (obyčejný)</t>
  </si>
  <si>
    <t>140</t>
  </si>
  <si>
    <t>71</t>
  </si>
  <si>
    <t>460650153</t>
  </si>
  <si>
    <t>Vozovky a chodníky kladení dlažby včetně spárování, do lože z kameniva těženého z kostek kamenných mozaikových</t>
  </si>
  <si>
    <t>142</t>
  </si>
  <si>
    <t>460650173</t>
  </si>
  <si>
    <t>Vozovky a chodníky očištění vybouraných kostek nebo dlaždic od spojovacího materiálu s původní výplní spár kamenivem, s odklizením a uložením očištěného materiálu na vzdálenost 3 m z kostek mozaikových</t>
  </si>
  <si>
    <t>144</t>
  </si>
  <si>
    <t>58-M</t>
  </si>
  <si>
    <t>Revize vyhrazených technických zařízení</t>
  </si>
  <si>
    <t>73</t>
  </si>
  <si>
    <t>0005</t>
  </si>
  <si>
    <t>Výchozí revize elekktro</t>
  </si>
  <si>
    <t>hod</t>
  </si>
  <si>
    <t>146</t>
  </si>
  <si>
    <t>580108011</t>
  </si>
  <si>
    <t>Ostatní elektrické spotřebiče a zdroje kontrola stavu stožárového svítidla parkového nebo sadového, o počtu světel 1 nebo 2</t>
  </si>
  <si>
    <t>148</t>
  </si>
  <si>
    <t>https://podminky.urs.cz/item/CS_URS_2023_02/580108011</t>
  </si>
  <si>
    <t>HZS</t>
  </si>
  <si>
    <t>Hodinové zúčtovací sazby</t>
  </si>
  <si>
    <t>75</t>
  </si>
  <si>
    <t>HZS2222x</t>
  </si>
  <si>
    <t>Úprava stávajícího rozvaděče veřejného osvětlení (napojení 3xnového CYKY 4x25)</t>
  </si>
  <si>
    <t>262144</t>
  </si>
  <si>
    <t>150</t>
  </si>
  <si>
    <t>HZS2222xx</t>
  </si>
  <si>
    <t>Demontáž stávajících svítidel VO včetně betonového základu a odvozu suti na skládku</t>
  </si>
  <si>
    <t>152</t>
  </si>
  <si>
    <t>VRN</t>
  </si>
  <si>
    <t>Vedlejší rozpočtové náklady</t>
  </si>
  <si>
    <t>VRN1</t>
  </si>
  <si>
    <t>Průzkumné, geodetické a projektové práce</t>
  </si>
  <si>
    <t>77</t>
  </si>
  <si>
    <t>012103000</t>
  </si>
  <si>
    <t>Průzkumné, geodetické a projektové práce geodetické práce před výstavbou</t>
  </si>
  <si>
    <t>154</t>
  </si>
  <si>
    <t>012203000</t>
  </si>
  <si>
    <t>Průzkumné, geodetické a projektové práce geodetické práce při provádění stavby</t>
  </si>
  <si>
    <t>156</t>
  </si>
  <si>
    <t>VRN4</t>
  </si>
  <si>
    <t>Inženýrská činnost</t>
  </si>
  <si>
    <t>79</t>
  </si>
  <si>
    <t>045002000</t>
  </si>
  <si>
    <t>Koordinace s ostatními správci sítí, vypnutí veřejného osvětlení</t>
  </si>
  <si>
    <t>158</t>
  </si>
  <si>
    <t>VRN6</t>
  </si>
  <si>
    <t>Územní vlivy</t>
  </si>
  <si>
    <t>065002000</t>
  </si>
  <si>
    <t>Hlavní tituly průvodních činností a nákladů územní vlivy mimostaveništní doprava materiálů a výrobků</t>
  </si>
  <si>
    <t>160</t>
  </si>
  <si>
    <t>VRN8</t>
  </si>
  <si>
    <t>Přesun stavebních kapacit</t>
  </si>
  <si>
    <t>81</t>
  </si>
  <si>
    <t>081002000</t>
  </si>
  <si>
    <t>Doprava zaměstnanců</t>
  </si>
  <si>
    <t>162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</si>
</sst>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71201221" TargetMode="External" /><Relationship Id="rId2" Type="http://schemas.openxmlformats.org/officeDocument/2006/relationships/hyperlink" Target="https://podminky.urs.cz/item/CS_URS_2023_02/210100252" TargetMode="External" /><Relationship Id="rId3" Type="http://schemas.openxmlformats.org/officeDocument/2006/relationships/hyperlink" Target="https://podminky.urs.cz/item/CS_URS_2023_02/210101233" TargetMode="External" /><Relationship Id="rId4" Type="http://schemas.openxmlformats.org/officeDocument/2006/relationships/hyperlink" Target="https://podminky.urs.cz/item/CS_URS_2023_02/210101234" TargetMode="External" /><Relationship Id="rId5" Type="http://schemas.openxmlformats.org/officeDocument/2006/relationships/hyperlink" Target="https://podminky.urs.cz/item/CS_URS_2023_02/210204002" TargetMode="External" /><Relationship Id="rId6" Type="http://schemas.openxmlformats.org/officeDocument/2006/relationships/hyperlink" Target="https://podminky.urs.cz/item/CS_URS_2023_02/210204103" TargetMode="External" /><Relationship Id="rId7" Type="http://schemas.openxmlformats.org/officeDocument/2006/relationships/hyperlink" Target="https://podminky.urs.cz/item/CS_URS_2023_02/210204201" TargetMode="External" /><Relationship Id="rId8" Type="http://schemas.openxmlformats.org/officeDocument/2006/relationships/hyperlink" Target="https://podminky.urs.cz/item/CS_URS_2023_02/210204202" TargetMode="External" /><Relationship Id="rId9" Type="http://schemas.openxmlformats.org/officeDocument/2006/relationships/hyperlink" Target="https://podminky.urs.cz/item/CS_URS_2023_02/210220020" TargetMode="External" /><Relationship Id="rId10" Type="http://schemas.openxmlformats.org/officeDocument/2006/relationships/hyperlink" Target="https://podminky.urs.cz/item/CS_URS_2023_02/210220022" TargetMode="External" /><Relationship Id="rId11" Type="http://schemas.openxmlformats.org/officeDocument/2006/relationships/hyperlink" Target="https://podminky.urs.cz/item/CS_URS_2023_02/210220301" TargetMode="External" /><Relationship Id="rId12" Type="http://schemas.openxmlformats.org/officeDocument/2006/relationships/hyperlink" Target="https://podminky.urs.cz/item/CS_URS_2023_02/210220301" TargetMode="External" /><Relationship Id="rId13" Type="http://schemas.openxmlformats.org/officeDocument/2006/relationships/hyperlink" Target="https://podminky.urs.cz/item/CS_URS_2023_02/210290842" TargetMode="External" /><Relationship Id="rId14" Type="http://schemas.openxmlformats.org/officeDocument/2006/relationships/hyperlink" Target="https://podminky.urs.cz/item/CS_URS_2023_02/460010025" TargetMode="External" /><Relationship Id="rId15" Type="http://schemas.openxmlformats.org/officeDocument/2006/relationships/hyperlink" Target="https://podminky.urs.cz/item/CS_URS_2023_02/580108011" TargetMode="External" /><Relationship Id="rId16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160119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III/3038 ČERVENÝ KOSTELEC, ul.SOKOLSKÁ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1. 11. 2023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110" t="s">
        <v>73</v>
      </c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'SO431 - Veřejné osvětlení'!J30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'SO431 - Veřejné osvětlení'!P91</f>
        <v>0</v>
      </c>
      <c r="AV55" s="119">
        <f>'SO431 - Veřejné osvětlení'!J33</f>
        <v>0</v>
      </c>
      <c r="AW55" s="119">
        <f>'SO431 - Veřejné osvětlení'!J34</f>
        <v>0</v>
      </c>
      <c r="AX55" s="119">
        <f>'SO431 - Veřejné osvětlení'!J35</f>
        <v>0</v>
      </c>
      <c r="AY55" s="119">
        <f>'SO431 - Veřejné osvětlení'!J36</f>
        <v>0</v>
      </c>
      <c r="AZ55" s="119">
        <f>'SO431 - Veřejné osvětlení'!F33</f>
        <v>0</v>
      </c>
      <c r="BA55" s="119">
        <f>'SO431 - Veřejné osvětlení'!F34</f>
        <v>0</v>
      </c>
      <c r="BB55" s="119">
        <f>'SO431 - Veřejné osvětlení'!F35</f>
        <v>0</v>
      </c>
      <c r="BC55" s="119">
        <f>'SO431 - Veřejné osvětlení'!F36</f>
        <v>0</v>
      </c>
      <c r="BD55" s="121">
        <f>'SO431 - Veřejné osvětlení'!F37</f>
        <v>0</v>
      </c>
      <c r="BE55" s="7"/>
      <c r="BT55" s="122" t="s">
        <v>77</v>
      </c>
      <c r="BV55" s="122" t="s">
        <v>71</v>
      </c>
      <c r="BW55" s="122" t="s">
        <v>78</v>
      </c>
      <c r="BX55" s="122" t="s">
        <v>5</v>
      </c>
      <c r="CL55" s="122" t="s">
        <v>19</v>
      </c>
      <c r="CM55" s="122" t="s">
        <v>79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65BOdx9sP++ZJNDYbo/uG4GuyFePc47PrcPqJgtjyInTnIpkebmjWJSU+R5MjH+IlJVlmab2KIkVcO6pHHhwIw==" hashValue="3AvlulriKnHC4iKdgfSkRmIVojO/qZIu5/qxQ6pkw01rgc2WDLdg/RS+rfWLDyFhSuvpjaNZQXhSXZsqCPFcn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43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79</v>
      </c>
    </row>
    <row r="4" s="1" customFormat="1" ht="24.96" customHeight="1">
      <c r="B4" s="19"/>
      <c r="D4" s="125" t="s">
        <v>80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III/3038 ČERVENÝ KOSTELEC, ul.SOKOLSKÁ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81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82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1. 11. 2023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 </v>
      </c>
      <c r="F15" s="37"/>
      <c r="G15" s="37"/>
      <c r="H15" s="37"/>
      <c r="I15" s="127" t="s">
        <v>27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28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27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30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tr">
        <f>IF('Rekapitulace stavby'!E17="","",'Rekapitulace stavby'!E17)</f>
        <v xml:space="preserve"> </v>
      </c>
      <c r="F21" s="37"/>
      <c r="G21" s="37"/>
      <c r="H21" s="37"/>
      <c r="I21" s="127" t="s">
        <v>27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32</v>
      </c>
      <c r="E23" s="37"/>
      <c r="F23" s="37"/>
      <c r="G23" s="37"/>
      <c r="H23" s="37"/>
      <c r="I23" s="127" t="s">
        <v>26</v>
      </c>
      <c r="J23" s="131" t="str">
        <f>IF('Rekapitulace stavby'!AN19="","",'Rekapitulace stavby'!AN19)</f>
        <v/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tr">
        <f>IF('Rekapitulace stavby'!E20="","",'Rekapitulace stavby'!E20)</f>
        <v xml:space="preserve"> </v>
      </c>
      <c r="F24" s="37"/>
      <c r="G24" s="37"/>
      <c r="H24" s="37"/>
      <c r="I24" s="127" t="s">
        <v>27</v>
      </c>
      <c r="J24" s="131" t="str">
        <f>IF('Rekapitulace stavby'!AN20="","",'Rekapitulace stavby'!AN20)</f>
        <v/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33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35</v>
      </c>
      <c r="E30" s="37"/>
      <c r="F30" s="37"/>
      <c r="G30" s="37"/>
      <c r="H30" s="37"/>
      <c r="I30" s="37"/>
      <c r="J30" s="139">
        <f>ROUND(J91,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37</v>
      </c>
      <c r="G32" s="37"/>
      <c r="H32" s="37"/>
      <c r="I32" s="140" t="s">
        <v>36</v>
      </c>
      <c r="J32" s="140" t="s">
        <v>38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39</v>
      </c>
      <c r="E33" s="127" t="s">
        <v>40</v>
      </c>
      <c r="F33" s="142">
        <f>ROUND((SUM(BE91:BE276)),  2)</f>
        <v>0</v>
      </c>
      <c r="G33" s="37"/>
      <c r="H33" s="37"/>
      <c r="I33" s="143">
        <v>0.20999999999999999</v>
      </c>
      <c r="J33" s="142">
        <f>ROUND(((SUM(BE91:BE276))*I33),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41</v>
      </c>
      <c r="F34" s="142">
        <f>ROUND((SUM(BF91:BF276)),  2)</f>
        <v>0</v>
      </c>
      <c r="G34" s="37"/>
      <c r="H34" s="37"/>
      <c r="I34" s="143">
        <v>0.14999999999999999</v>
      </c>
      <c r="J34" s="142">
        <f>ROUND(((SUM(BF91:BF276))*I34),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42</v>
      </c>
      <c r="F35" s="142">
        <f>ROUND((SUM(BG91:BG276)),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43</v>
      </c>
      <c r="F36" s="142">
        <f>ROUND((SUM(BH91:BH276)),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44</v>
      </c>
      <c r="F37" s="142">
        <f>ROUND((SUM(BI91:BI276)),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83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5" t="str">
        <f>E7</f>
        <v>III/3038 ČERVENÝ KOSTELEC, ul.SOKOLSKÁ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81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SO431 - Veřejné osvětlení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1. 11. 2023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56" t="s">
        <v>84</v>
      </c>
      <c r="D57" s="157"/>
      <c r="E57" s="157"/>
      <c r="F57" s="157"/>
      <c r="G57" s="157"/>
      <c r="H57" s="157"/>
      <c r="I57" s="157"/>
      <c r="J57" s="158" t="s">
        <v>85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59" t="s">
        <v>67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86</v>
      </c>
    </row>
    <row r="60" hidden="1" s="9" customFormat="1" ht="24.96" customHeight="1">
      <c r="A60" s="9"/>
      <c r="B60" s="160"/>
      <c r="C60" s="161"/>
      <c r="D60" s="162" t="s">
        <v>87</v>
      </c>
      <c r="E60" s="163"/>
      <c r="F60" s="163"/>
      <c r="G60" s="163"/>
      <c r="H60" s="163"/>
      <c r="I60" s="163"/>
      <c r="J60" s="164">
        <f>J92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6"/>
      <c r="C61" s="167"/>
      <c r="D61" s="168" t="s">
        <v>88</v>
      </c>
      <c r="E61" s="169"/>
      <c r="F61" s="169"/>
      <c r="G61" s="169"/>
      <c r="H61" s="169"/>
      <c r="I61" s="169"/>
      <c r="J61" s="170">
        <f>J93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0"/>
      <c r="C62" s="161"/>
      <c r="D62" s="162" t="s">
        <v>89</v>
      </c>
      <c r="E62" s="163"/>
      <c r="F62" s="163"/>
      <c r="G62" s="163"/>
      <c r="H62" s="163"/>
      <c r="I62" s="163"/>
      <c r="J62" s="164">
        <f>J97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66"/>
      <c r="C63" s="167"/>
      <c r="D63" s="168" t="s">
        <v>90</v>
      </c>
      <c r="E63" s="169"/>
      <c r="F63" s="169"/>
      <c r="G63" s="169"/>
      <c r="H63" s="169"/>
      <c r="I63" s="169"/>
      <c r="J63" s="170">
        <f>J98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6"/>
      <c r="C64" s="167"/>
      <c r="D64" s="168" t="s">
        <v>91</v>
      </c>
      <c r="E64" s="169"/>
      <c r="F64" s="169"/>
      <c r="G64" s="169"/>
      <c r="H64" s="169"/>
      <c r="I64" s="169"/>
      <c r="J64" s="170">
        <f>J199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6"/>
      <c r="C65" s="167"/>
      <c r="D65" s="168" t="s">
        <v>92</v>
      </c>
      <c r="E65" s="169"/>
      <c r="F65" s="169"/>
      <c r="G65" s="169"/>
      <c r="H65" s="169"/>
      <c r="I65" s="169"/>
      <c r="J65" s="170">
        <f>J251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0"/>
      <c r="C66" s="161"/>
      <c r="D66" s="162" t="s">
        <v>93</v>
      </c>
      <c r="E66" s="163"/>
      <c r="F66" s="163"/>
      <c r="G66" s="163"/>
      <c r="H66" s="163"/>
      <c r="I66" s="163"/>
      <c r="J66" s="164">
        <f>J257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60"/>
      <c r="C67" s="161"/>
      <c r="D67" s="162" t="s">
        <v>94</v>
      </c>
      <c r="E67" s="163"/>
      <c r="F67" s="163"/>
      <c r="G67" s="163"/>
      <c r="H67" s="163"/>
      <c r="I67" s="163"/>
      <c r="J67" s="164">
        <f>J262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66"/>
      <c r="C68" s="167"/>
      <c r="D68" s="168" t="s">
        <v>95</v>
      </c>
      <c r="E68" s="169"/>
      <c r="F68" s="169"/>
      <c r="G68" s="169"/>
      <c r="H68" s="169"/>
      <c r="I68" s="169"/>
      <c r="J68" s="170">
        <f>J263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66"/>
      <c r="C69" s="167"/>
      <c r="D69" s="168" t="s">
        <v>96</v>
      </c>
      <c r="E69" s="169"/>
      <c r="F69" s="169"/>
      <c r="G69" s="169"/>
      <c r="H69" s="169"/>
      <c r="I69" s="169"/>
      <c r="J69" s="170">
        <f>J268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66"/>
      <c r="C70" s="167"/>
      <c r="D70" s="168" t="s">
        <v>97</v>
      </c>
      <c r="E70" s="169"/>
      <c r="F70" s="169"/>
      <c r="G70" s="169"/>
      <c r="H70" s="169"/>
      <c r="I70" s="169"/>
      <c r="J70" s="170">
        <f>J271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66"/>
      <c r="C71" s="167"/>
      <c r="D71" s="168" t="s">
        <v>98</v>
      </c>
      <c r="E71" s="169"/>
      <c r="F71" s="169"/>
      <c r="G71" s="169"/>
      <c r="H71" s="169"/>
      <c r="I71" s="169"/>
      <c r="J71" s="170">
        <f>J274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hidden="1"/>
    <row r="75" hidden="1"/>
    <row r="76" hidden="1"/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99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55" t="str">
        <f>E7</f>
        <v>III/3038 ČERVENÝ KOSTELEC, ul.SOKOLSKÁ</v>
      </c>
      <c r="F81" s="31"/>
      <c r="G81" s="31"/>
      <c r="H81" s="31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81</v>
      </c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SO431 - Veřejné osvětlení</v>
      </c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 xml:space="preserve"> </v>
      </c>
      <c r="G85" s="39"/>
      <c r="H85" s="39"/>
      <c r="I85" s="31" t="s">
        <v>23</v>
      </c>
      <c r="J85" s="71" t="str">
        <f>IF(J12="","",J12)</f>
        <v>1. 11. 2023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 xml:space="preserve"> </v>
      </c>
      <c r="G87" s="39"/>
      <c r="H87" s="39"/>
      <c r="I87" s="31" t="s">
        <v>30</v>
      </c>
      <c r="J87" s="35" t="str">
        <f>E21</f>
        <v xml:space="preserve"> </v>
      </c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28</v>
      </c>
      <c r="D88" s="39"/>
      <c r="E88" s="39"/>
      <c r="F88" s="26" t="str">
        <f>IF(E18="","",E18)</f>
        <v>Vyplň údaj</v>
      </c>
      <c r="G88" s="39"/>
      <c r="H88" s="39"/>
      <c r="I88" s="31" t="s">
        <v>32</v>
      </c>
      <c r="J88" s="35" t="str">
        <f>E24</f>
        <v xml:space="preserve"> </v>
      </c>
      <c r="K88" s="39"/>
      <c r="L88" s="12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2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72"/>
      <c r="B90" s="173"/>
      <c r="C90" s="174" t="s">
        <v>100</v>
      </c>
      <c r="D90" s="175" t="s">
        <v>54</v>
      </c>
      <c r="E90" s="175" t="s">
        <v>50</v>
      </c>
      <c r="F90" s="175" t="s">
        <v>51</v>
      </c>
      <c r="G90" s="175" t="s">
        <v>101</v>
      </c>
      <c r="H90" s="175" t="s">
        <v>102</v>
      </c>
      <c r="I90" s="175" t="s">
        <v>103</v>
      </c>
      <c r="J90" s="176" t="s">
        <v>85</v>
      </c>
      <c r="K90" s="177" t="s">
        <v>104</v>
      </c>
      <c r="L90" s="178"/>
      <c r="M90" s="91" t="s">
        <v>19</v>
      </c>
      <c r="N90" s="92" t="s">
        <v>39</v>
      </c>
      <c r="O90" s="92" t="s">
        <v>105</v>
      </c>
      <c r="P90" s="92" t="s">
        <v>106</v>
      </c>
      <c r="Q90" s="92" t="s">
        <v>107</v>
      </c>
      <c r="R90" s="92" t="s">
        <v>108</v>
      </c>
      <c r="S90" s="92" t="s">
        <v>109</v>
      </c>
      <c r="T90" s="93" t="s">
        <v>110</v>
      </c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="2" customFormat="1" ht="22.8" customHeight="1">
      <c r="A91" s="37"/>
      <c r="B91" s="38"/>
      <c r="C91" s="98" t="s">
        <v>111</v>
      </c>
      <c r="D91" s="39"/>
      <c r="E91" s="39"/>
      <c r="F91" s="39"/>
      <c r="G91" s="39"/>
      <c r="H91" s="39"/>
      <c r="I91" s="39"/>
      <c r="J91" s="179">
        <f>BK91</f>
        <v>0</v>
      </c>
      <c r="K91" s="39"/>
      <c r="L91" s="43"/>
      <c r="M91" s="94"/>
      <c r="N91" s="180"/>
      <c r="O91" s="95"/>
      <c r="P91" s="181">
        <f>P92+P97+P257+P262</f>
        <v>0</v>
      </c>
      <c r="Q91" s="95"/>
      <c r="R91" s="181">
        <f>R92+R97+R257+R262</f>
        <v>0</v>
      </c>
      <c r="S91" s="95"/>
      <c r="T91" s="182">
        <f>T92+T97+T257+T262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68</v>
      </c>
      <c r="AU91" s="16" t="s">
        <v>86</v>
      </c>
      <c r="BK91" s="183">
        <f>BK92+BK97+BK257+BK262</f>
        <v>0</v>
      </c>
    </row>
    <row r="92" s="12" customFormat="1" ht="25.92" customHeight="1">
      <c r="A92" s="12"/>
      <c r="B92" s="184"/>
      <c r="C92" s="185"/>
      <c r="D92" s="186" t="s">
        <v>68</v>
      </c>
      <c r="E92" s="187" t="s">
        <v>112</v>
      </c>
      <c r="F92" s="187" t="s">
        <v>113</v>
      </c>
      <c r="G92" s="185"/>
      <c r="H92" s="185"/>
      <c r="I92" s="188"/>
      <c r="J92" s="189">
        <f>BK92</f>
        <v>0</v>
      </c>
      <c r="K92" s="185"/>
      <c r="L92" s="190"/>
      <c r="M92" s="191"/>
      <c r="N92" s="192"/>
      <c r="O92" s="192"/>
      <c r="P92" s="193">
        <f>P93</f>
        <v>0</v>
      </c>
      <c r="Q92" s="192"/>
      <c r="R92" s="193">
        <f>R93</f>
        <v>0</v>
      </c>
      <c r="S92" s="192"/>
      <c r="T92" s="194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5" t="s">
        <v>77</v>
      </c>
      <c r="AT92" s="196" t="s">
        <v>68</v>
      </c>
      <c r="AU92" s="196" t="s">
        <v>69</v>
      </c>
      <c r="AY92" s="195" t="s">
        <v>114</v>
      </c>
      <c r="BK92" s="197">
        <f>BK93</f>
        <v>0</v>
      </c>
    </row>
    <row r="93" s="12" customFormat="1" ht="22.8" customHeight="1">
      <c r="A93" s="12"/>
      <c r="B93" s="184"/>
      <c r="C93" s="185"/>
      <c r="D93" s="186" t="s">
        <v>68</v>
      </c>
      <c r="E93" s="198" t="s">
        <v>77</v>
      </c>
      <c r="F93" s="198" t="s">
        <v>115</v>
      </c>
      <c r="G93" s="185"/>
      <c r="H93" s="185"/>
      <c r="I93" s="188"/>
      <c r="J93" s="199">
        <f>BK93</f>
        <v>0</v>
      </c>
      <c r="K93" s="185"/>
      <c r="L93" s="190"/>
      <c r="M93" s="191"/>
      <c r="N93" s="192"/>
      <c r="O93" s="192"/>
      <c r="P93" s="193">
        <f>SUM(P94:P96)</f>
        <v>0</v>
      </c>
      <c r="Q93" s="192"/>
      <c r="R93" s="193">
        <f>SUM(R94:R96)</f>
        <v>0</v>
      </c>
      <c r="S93" s="192"/>
      <c r="T93" s="194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5" t="s">
        <v>77</v>
      </c>
      <c r="AT93" s="196" t="s">
        <v>68</v>
      </c>
      <c r="AU93" s="196" t="s">
        <v>77</v>
      </c>
      <c r="AY93" s="195" t="s">
        <v>114</v>
      </c>
      <c r="BK93" s="197">
        <f>SUM(BK94:BK96)</f>
        <v>0</v>
      </c>
    </row>
    <row r="94" s="2" customFormat="1" ht="24.15" customHeight="1">
      <c r="A94" s="37"/>
      <c r="B94" s="38"/>
      <c r="C94" s="200" t="s">
        <v>77</v>
      </c>
      <c r="D94" s="200" t="s">
        <v>116</v>
      </c>
      <c r="E94" s="201" t="s">
        <v>117</v>
      </c>
      <c r="F94" s="202" t="s">
        <v>118</v>
      </c>
      <c r="G94" s="203" t="s">
        <v>119</v>
      </c>
      <c r="H94" s="204">
        <v>55</v>
      </c>
      <c r="I94" s="205"/>
      <c r="J94" s="206">
        <f>ROUND(I94*H94,2)</f>
        <v>0</v>
      </c>
      <c r="K94" s="207"/>
      <c r="L94" s="43"/>
      <c r="M94" s="208" t="s">
        <v>19</v>
      </c>
      <c r="N94" s="209" t="s">
        <v>40</v>
      </c>
      <c r="O94" s="83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2" t="s">
        <v>120</v>
      </c>
      <c r="AT94" s="212" t="s">
        <v>116</v>
      </c>
      <c r="AU94" s="212" t="s">
        <v>79</v>
      </c>
      <c r="AY94" s="16" t="s">
        <v>114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6" t="s">
        <v>77</v>
      </c>
      <c r="BK94" s="213">
        <f>ROUND(I94*H94,2)</f>
        <v>0</v>
      </c>
      <c r="BL94" s="16" t="s">
        <v>120</v>
      </c>
      <c r="BM94" s="212" t="s">
        <v>79</v>
      </c>
    </row>
    <row r="95" s="2" customFormat="1">
      <c r="A95" s="37"/>
      <c r="B95" s="38"/>
      <c r="C95" s="39"/>
      <c r="D95" s="214" t="s">
        <v>121</v>
      </c>
      <c r="E95" s="39"/>
      <c r="F95" s="215" t="s">
        <v>122</v>
      </c>
      <c r="G95" s="39"/>
      <c r="H95" s="39"/>
      <c r="I95" s="216"/>
      <c r="J95" s="39"/>
      <c r="K95" s="39"/>
      <c r="L95" s="43"/>
      <c r="M95" s="217"/>
      <c r="N95" s="218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121</v>
      </c>
      <c r="AU95" s="16" t="s">
        <v>79</v>
      </c>
    </row>
    <row r="96" s="2" customFormat="1">
      <c r="A96" s="37"/>
      <c r="B96" s="38"/>
      <c r="C96" s="39"/>
      <c r="D96" s="219" t="s">
        <v>123</v>
      </c>
      <c r="E96" s="39"/>
      <c r="F96" s="220" t="s">
        <v>124</v>
      </c>
      <c r="G96" s="39"/>
      <c r="H96" s="39"/>
      <c r="I96" s="216"/>
      <c r="J96" s="39"/>
      <c r="K96" s="39"/>
      <c r="L96" s="43"/>
      <c r="M96" s="217"/>
      <c r="N96" s="218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79</v>
      </c>
    </row>
    <row r="97" s="12" customFormat="1" ht="25.92" customHeight="1">
      <c r="A97" s="12"/>
      <c r="B97" s="184"/>
      <c r="C97" s="185"/>
      <c r="D97" s="186" t="s">
        <v>68</v>
      </c>
      <c r="E97" s="187" t="s">
        <v>125</v>
      </c>
      <c r="F97" s="187" t="s">
        <v>126</v>
      </c>
      <c r="G97" s="185"/>
      <c r="H97" s="185"/>
      <c r="I97" s="188"/>
      <c r="J97" s="189">
        <f>BK97</f>
        <v>0</v>
      </c>
      <c r="K97" s="185"/>
      <c r="L97" s="190"/>
      <c r="M97" s="191"/>
      <c r="N97" s="192"/>
      <c r="O97" s="192"/>
      <c r="P97" s="193">
        <f>P98+P199+P251</f>
        <v>0</v>
      </c>
      <c r="Q97" s="192"/>
      <c r="R97" s="193">
        <f>R98+R199+R251</f>
        <v>0</v>
      </c>
      <c r="S97" s="192"/>
      <c r="T97" s="194">
        <f>T98+T199+T251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5" t="s">
        <v>127</v>
      </c>
      <c r="AT97" s="196" t="s">
        <v>68</v>
      </c>
      <c r="AU97" s="196" t="s">
        <v>69</v>
      </c>
      <c r="AY97" s="195" t="s">
        <v>114</v>
      </c>
      <c r="BK97" s="197">
        <f>BK98+BK199+BK251</f>
        <v>0</v>
      </c>
    </row>
    <row r="98" s="12" customFormat="1" ht="22.8" customHeight="1">
      <c r="A98" s="12"/>
      <c r="B98" s="184"/>
      <c r="C98" s="185"/>
      <c r="D98" s="186" t="s">
        <v>68</v>
      </c>
      <c r="E98" s="198" t="s">
        <v>128</v>
      </c>
      <c r="F98" s="198" t="s">
        <v>129</v>
      </c>
      <c r="G98" s="185"/>
      <c r="H98" s="185"/>
      <c r="I98" s="188"/>
      <c r="J98" s="199">
        <f>BK98</f>
        <v>0</v>
      </c>
      <c r="K98" s="185"/>
      <c r="L98" s="190"/>
      <c r="M98" s="191"/>
      <c r="N98" s="192"/>
      <c r="O98" s="192"/>
      <c r="P98" s="193">
        <f>SUM(P99:P198)</f>
        <v>0</v>
      </c>
      <c r="Q98" s="192"/>
      <c r="R98" s="193">
        <f>SUM(R99:R198)</f>
        <v>0</v>
      </c>
      <c r="S98" s="192"/>
      <c r="T98" s="194">
        <f>SUM(T99:T198)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5" t="s">
        <v>127</v>
      </c>
      <c r="AT98" s="196" t="s">
        <v>68</v>
      </c>
      <c r="AU98" s="196" t="s">
        <v>77</v>
      </c>
      <c r="AY98" s="195" t="s">
        <v>114</v>
      </c>
      <c r="BK98" s="197">
        <f>SUM(BK99:BK198)</f>
        <v>0</v>
      </c>
    </row>
    <row r="99" s="2" customFormat="1" ht="16.5" customHeight="1">
      <c r="A99" s="37"/>
      <c r="B99" s="38"/>
      <c r="C99" s="200" t="s">
        <v>79</v>
      </c>
      <c r="D99" s="200" t="s">
        <v>116</v>
      </c>
      <c r="E99" s="201" t="s">
        <v>130</v>
      </c>
      <c r="F99" s="202" t="s">
        <v>131</v>
      </c>
      <c r="G99" s="203" t="s">
        <v>132</v>
      </c>
      <c r="H99" s="204">
        <v>2</v>
      </c>
      <c r="I99" s="205"/>
      <c r="J99" s="206">
        <f>ROUND(I99*H99,2)</f>
        <v>0</v>
      </c>
      <c r="K99" s="207"/>
      <c r="L99" s="43"/>
      <c r="M99" s="208" t="s">
        <v>19</v>
      </c>
      <c r="N99" s="209" t="s">
        <v>40</v>
      </c>
      <c r="O99" s="83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2" t="s">
        <v>133</v>
      </c>
      <c r="AT99" s="212" t="s">
        <v>116</v>
      </c>
      <c r="AU99" s="212" t="s">
        <v>79</v>
      </c>
      <c r="AY99" s="16" t="s">
        <v>114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6" t="s">
        <v>77</v>
      </c>
      <c r="BK99" s="213">
        <f>ROUND(I99*H99,2)</f>
        <v>0</v>
      </c>
      <c r="BL99" s="16" t="s">
        <v>133</v>
      </c>
      <c r="BM99" s="212" t="s">
        <v>120</v>
      </c>
    </row>
    <row r="100" s="2" customFormat="1">
      <c r="A100" s="37"/>
      <c r="B100" s="38"/>
      <c r="C100" s="39"/>
      <c r="D100" s="214" t="s">
        <v>121</v>
      </c>
      <c r="E100" s="39"/>
      <c r="F100" s="215" t="s">
        <v>131</v>
      </c>
      <c r="G100" s="39"/>
      <c r="H100" s="39"/>
      <c r="I100" s="216"/>
      <c r="J100" s="39"/>
      <c r="K100" s="39"/>
      <c r="L100" s="43"/>
      <c r="M100" s="217"/>
      <c r="N100" s="218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121</v>
      </c>
      <c r="AU100" s="16" t="s">
        <v>79</v>
      </c>
    </row>
    <row r="101" s="2" customFormat="1" ht="16.5" customHeight="1">
      <c r="A101" s="37"/>
      <c r="B101" s="38"/>
      <c r="C101" s="221" t="s">
        <v>127</v>
      </c>
      <c r="D101" s="221" t="s">
        <v>125</v>
      </c>
      <c r="E101" s="222" t="s">
        <v>134</v>
      </c>
      <c r="F101" s="223" t="s">
        <v>135</v>
      </c>
      <c r="G101" s="224" t="s">
        <v>132</v>
      </c>
      <c r="H101" s="225">
        <v>2</v>
      </c>
      <c r="I101" s="226"/>
      <c r="J101" s="227">
        <f>ROUND(I101*H101,2)</f>
        <v>0</v>
      </c>
      <c r="K101" s="228"/>
      <c r="L101" s="229"/>
      <c r="M101" s="230" t="s">
        <v>19</v>
      </c>
      <c r="N101" s="231" t="s">
        <v>40</v>
      </c>
      <c r="O101" s="83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2" t="s">
        <v>136</v>
      </c>
      <c r="AT101" s="212" t="s">
        <v>125</v>
      </c>
      <c r="AU101" s="212" t="s">
        <v>79</v>
      </c>
      <c r="AY101" s="16" t="s">
        <v>114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6" t="s">
        <v>77</v>
      </c>
      <c r="BK101" s="213">
        <f>ROUND(I101*H101,2)</f>
        <v>0</v>
      </c>
      <c r="BL101" s="16" t="s">
        <v>133</v>
      </c>
      <c r="BM101" s="212" t="s">
        <v>137</v>
      </c>
    </row>
    <row r="102" s="2" customFormat="1">
      <c r="A102" s="37"/>
      <c r="B102" s="38"/>
      <c r="C102" s="39"/>
      <c r="D102" s="214" t="s">
        <v>121</v>
      </c>
      <c r="E102" s="39"/>
      <c r="F102" s="215" t="s">
        <v>135</v>
      </c>
      <c r="G102" s="39"/>
      <c r="H102" s="39"/>
      <c r="I102" s="216"/>
      <c r="J102" s="39"/>
      <c r="K102" s="39"/>
      <c r="L102" s="43"/>
      <c r="M102" s="217"/>
      <c r="N102" s="218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121</v>
      </c>
      <c r="AU102" s="16" t="s">
        <v>79</v>
      </c>
    </row>
    <row r="103" s="2" customFormat="1" ht="37.8" customHeight="1">
      <c r="A103" s="37"/>
      <c r="B103" s="38"/>
      <c r="C103" s="200" t="s">
        <v>120</v>
      </c>
      <c r="D103" s="200" t="s">
        <v>116</v>
      </c>
      <c r="E103" s="201" t="s">
        <v>138</v>
      </c>
      <c r="F103" s="202" t="s">
        <v>139</v>
      </c>
      <c r="G103" s="203" t="s">
        <v>140</v>
      </c>
      <c r="H103" s="204">
        <v>96</v>
      </c>
      <c r="I103" s="205"/>
      <c r="J103" s="206">
        <f>ROUND(I103*H103,2)</f>
        <v>0</v>
      </c>
      <c r="K103" s="207"/>
      <c r="L103" s="43"/>
      <c r="M103" s="208" t="s">
        <v>19</v>
      </c>
      <c r="N103" s="209" t="s">
        <v>40</v>
      </c>
      <c r="O103" s="83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2" t="s">
        <v>133</v>
      </c>
      <c r="AT103" s="212" t="s">
        <v>116</v>
      </c>
      <c r="AU103" s="212" t="s">
        <v>79</v>
      </c>
      <c r="AY103" s="16" t="s">
        <v>114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6" t="s">
        <v>77</v>
      </c>
      <c r="BK103" s="213">
        <f>ROUND(I103*H103,2)</f>
        <v>0</v>
      </c>
      <c r="BL103" s="16" t="s">
        <v>133</v>
      </c>
      <c r="BM103" s="212" t="s">
        <v>141</v>
      </c>
    </row>
    <row r="104" s="2" customFormat="1">
      <c r="A104" s="37"/>
      <c r="B104" s="38"/>
      <c r="C104" s="39"/>
      <c r="D104" s="214" t="s">
        <v>121</v>
      </c>
      <c r="E104" s="39"/>
      <c r="F104" s="215" t="s">
        <v>139</v>
      </c>
      <c r="G104" s="39"/>
      <c r="H104" s="39"/>
      <c r="I104" s="216"/>
      <c r="J104" s="39"/>
      <c r="K104" s="39"/>
      <c r="L104" s="43"/>
      <c r="M104" s="217"/>
      <c r="N104" s="218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121</v>
      </c>
      <c r="AU104" s="16" t="s">
        <v>79</v>
      </c>
    </row>
    <row r="105" s="2" customFormat="1">
      <c r="A105" s="37"/>
      <c r="B105" s="38"/>
      <c r="C105" s="39"/>
      <c r="D105" s="219" t="s">
        <v>123</v>
      </c>
      <c r="E105" s="39"/>
      <c r="F105" s="220" t="s">
        <v>142</v>
      </c>
      <c r="G105" s="39"/>
      <c r="H105" s="39"/>
      <c r="I105" s="216"/>
      <c r="J105" s="39"/>
      <c r="K105" s="39"/>
      <c r="L105" s="43"/>
      <c r="M105" s="217"/>
      <c r="N105" s="218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123</v>
      </c>
      <c r="AU105" s="16" t="s">
        <v>79</v>
      </c>
    </row>
    <row r="106" s="2" customFormat="1" ht="44.25" customHeight="1">
      <c r="A106" s="37"/>
      <c r="B106" s="38"/>
      <c r="C106" s="200" t="s">
        <v>143</v>
      </c>
      <c r="D106" s="200" t="s">
        <v>116</v>
      </c>
      <c r="E106" s="201" t="s">
        <v>144</v>
      </c>
      <c r="F106" s="202" t="s">
        <v>145</v>
      </c>
      <c r="G106" s="203" t="s">
        <v>140</v>
      </c>
      <c r="H106" s="204">
        <v>1</v>
      </c>
      <c r="I106" s="205"/>
      <c r="J106" s="206">
        <f>ROUND(I106*H106,2)</f>
        <v>0</v>
      </c>
      <c r="K106" s="207"/>
      <c r="L106" s="43"/>
      <c r="M106" s="208" t="s">
        <v>19</v>
      </c>
      <c r="N106" s="209" t="s">
        <v>40</v>
      </c>
      <c r="O106" s="83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2" t="s">
        <v>133</v>
      </c>
      <c r="AT106" s="212" t="s">
        <v>116</v>
      </c>
      <c r="AU106" s="212" t="s">
        <v>79</v>
      </c>
      <c r="AY106" s="16" t="s">
        <v>114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6" t="s">
        <v>77</v>
      </c>
      <c r="BK106" s="213">
        <f>ROUND(I106*H106,2)</f>
        <v>0</v>
      </c>
      <c r="BL106" s="16" t="s">
        <v>133</v>
      </c>
      <c r="BM106" s="212" t="s">
        <v>146</v>
      </c>
    </row>
    <row r="107" s="2" customFormat="1">
      <c r="A107" s="37"/>
      <c r="B107" s="38"/>
      <c r="C107" s="39"/>
      <c r="D107" s="214" t="s">
        <v>121</v>
      </c>
      <c r="E107" s="39"/>
      <c r="F107" s="215" t="s">
        <v>147</v>
      </c>
      <c r="G107" s="39"/>
      <c r="H107" s="39"/>
      <c r="I107" s="216"/>
      <c r="J107" s="39"/>
      <c r="K107" s="39"/>
      <c r="L107" s="43"/>
      <c r="M107" s="217"/>
      <c r="N107" s="218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121</v>
      </c>
      <c r="AU107" s="16" t="s">
        <v>79</v>
      </c>
    </row>
    <row r="108" s="2" customFormat="1">
      <c r="A108" s="37"/>
      <c r="B108" s="38"/>
      <c r="C108" s="39"/>
      <c r="D108" s="219" t="s">
        <v>123</v>
      </c>
      <c r="E108" s="39"/>
      <c r="F108" s="220" t="s">
        <v>148</v>
      </c>
      <c r="G108" s="39"/>
      <c r="H108" s="39"/>
      <c r="I108" s="216"/>
      <c r="J108" s="39"/>
      <c r="K108" s="39"/>
      <c r="L108" s="43"/>
      <c r="M108" s="217"/>
      <c r="N108" s="218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79</v>
      </c>
    </row>
    <row r="109" s="2" customFormat="1" ht="24.15" customHeight="1">
      <c r="A109" s="37"/>
      <c r="B109" s="38"/>
      <c r="C109" s="221" t="s">
        <v>137</v>
      </c>
      <c r="D109" s="221" t="s">
        <v>125</v>
      </c>
      <c r="E109" s="222" t="s">
        <v>149</v>
      </c>
      <c r="F109" s="223" t="s">
        <v>150</v>
      </c>
      <c r="G109" s="224" t="s">
        <v>140</v>
      </c>
      <c r="H109" s="225">
        <v>1</v>
      </c>
      <c r="I109" s="226"/>
      <c r="J109" s="227">
        <f>ROUND(I109*H109,2)</f>
        <v>0</v>
      </c>
      <c r="K109" s="228"/>
      <c r="L109" s="229"/>
      <c r="M109" s="230" t="s">
        <v>19</v>
      </c>
      <c r="N109" s="231" t="s">
        <v>40</v>
      </c>
      <c r="O109" s="83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2" t="s">
        <v>136</v>
      </c>
      <c r="AT109" s="212" t="s">
        <v>125</v>
      </c>
      <c r="AU109" s="212" t="s">
        <v>79</v>
      </c>
      <c r="AY109" s="16" t="s">
        <v>114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6" t="s">
        <v>77</v>
      </c>
      <c r="BK109" s="213">
        <f>ROUND(I109*H109,2)</f>
        <v>0</v>
      </c>
      <c r="BL109" s="16" t="s">
        <v>133</v>
      </c>
      <c r="BM109" s="212" t="s">
        <v>151</v>
      </c>
    </row>
    <row r="110" s="2" customFormat="1">
      <c r="A110" s="37"/>
      <c r="B110" s="38"/>
      <c r="C110" s="39"/>
      <c r="D110" s="214" t="s">
        <v>121</v>
      </c>
      <c r="E110" s="39"/>
      <c r="F110" s="215" t="s">
        <v>150</v>
      </c>
      <c r="G110" s="39"/>
      <c r="H110" s="39"/>
      <c r="I110" s="216"/>
      <c r="J110" s="39"/>
      <c r="K110" s="39"/>
      <c r="L110" s="43"/>
      <c r="M110" s="217"/>
      <c r="N110" s="218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121</v>
      </c>
      <c r="AU110" s="16" t="s">
        <v>79</v>
      </c>
    </row>
    <row r="111" s="2" customFormat="1" ht="44.25" customHeight="1">
      <c r="A111" s="37"/>
      <c r="B111" s="38"/>
      <c r="C111" s="200" t="s">
        <v>152</v>
      </c>
      <c r="D111" s="200" t="s">
        <v>116</v>
      </c>
      <c r="E111" s="201" t="s">
        <v>153</v>
      </c>
      <c r="F111" s="202" t="s">
        <v>154</v>
      </c>
      <c r="G111" s="203" t="s">
        <v>140</v>
      </c>
      <c r="H111" s="204">
        <v>2</v>
      </c>
      <c r="I111" s="205"/>
      <c r="J111" s="206">
        <f>ROUND(I111*H111,2)</f>
        <v>0</v>
      </c>
      <c r="K111" s="207"/>
      <c r="L111" s="43"/>
      <c r="M111" s="208" t="s">
        <v>19</v>
      </c>
      <c r="N111" s="209" t="s">
        <v>40</v>
      </c>
      <c r="O111" s="83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2" t="s">
        <v>133</v>
      </c>
      <c r="AT111" s="212" t="s">
        <v>116</v>
      </c>
      <c r="AU111" s="212" t="s">
        <v>79</v>
      </c>
      <c r="AY111" s="16" t="s">
        <v>114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6" t="s">
        <v>77</v>
      </c>
      <c r="BK111" s="213">
        <f>ROUND(I111*H111,2)</f>
        <v>0</v>
      </c>
      <c r="BL111" s="16" t="s">
        <v>133</v>
      </c>
      <c r="BM111" s="212" t="s">
        <v>155</v>
      </c>
    </row>
    <row r="112" s="2" customFormat="1">
      <c r="A112" s="37"/>
      <c r="B112" s="38"/>
      <c r="C112" s="39"/>
      <c r="D112" s="214" t="s">
        <v>121</v>
      </c>
      <c r="E112" s="39"/>
      <c r="F112" s="215" t="s">
        <v>156</v>
      </c>
      <c r="G112" s="39"/>
      <c r="H112" s="39"/>
      <c r="I112" s="216"/>
      <c r="J112" s="39"/>
      <c r="K112" s="39"/>
      <c r="L112" s="43"/>
      <c r="M112" s="217"/>
      <c r="N112" s="218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121</v>
      </c>
      <c r="AU112" s="16" t="s">
        <v>79</v>
      </c>
    </row>
    <row r="113" s="2" customFormat="1">
      <c r="A113" s="37"/>
      <c r="B113" s="38"/>
      <c r="C113" s="39"/>
      <c r="D113" s="219" t="s">
        <v>123</v>
      </c>
      <c r="E113" s="39"/>
      <c r="F113" s="220" t="s">
        <v>157</v>
      </c>
      <c r="G113" s="39"/>
      <c r="H113" s="39"/>
      <c r="I113" s="216"/>
      <c r="J113" s="39"/>
      <c r="K113" s="39"/>
      <c r="L113" s="43"/>
      <c r="M113" s="217"/>
      <c r="N113" s="218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123</v>
      </c>
      <c r="AU113" s="16" t="s">
        <v>79</v>
      </c>
    </row>
    <row r="114" s="2" customFormat="1" ht="24.15" customHeight="1">
      <c r="A114" s="37"/>
      <c r="B114" s="38"/>
      <c r="C114" s="221" t="s">
        <v>141</v>
      </c>
      <c r="D114" s="221" t="s">
        <v>125</v>
      </c>
      <c r="E114" s="222" t="s">
        <v>158</v>
      </c>
      <c r="F114" s="223" t="s">
        <v>159</v>
      </c>
      <c r="G114" s="224" t="s">
        <v>140</v>
      </c>
      <c r="H114" s="225">
        <v>2</v>
      </c>
      <c r="I114" s="226"/>
      <c r="J114" s="227">
        <f>ROUND(I114*H114,2)</f>
        <v>0</v>
      </c>
      <c r="K114" s="228"/>
      <c r="L114" s="229"/>
      <c r="M114" s="230" t="s">
        <v>19</v>
      </c>
      <c r="N114" s="231" t="s">
        <v>40</v>
      </c>
      <c r="O114" s="83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2" t="s">
        <v>136</v>
      </c>
      <c r="AT114" s="212" t="s">
        <v>125</v>
      </c>
      <c r="AU114" s="212" t="s">
        <v>79</v>
      </c>
      <c r="AY114" s="16" t="s">
        <v>114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6" t="s">
        <v>77</v>
      </c>
      <c r="BK114" s="213">
        <f>ROUND(I114*H114,2)</f>
        <v>0</v>
      </c>
      <c r="BL114" s="16" t="s">
        <v>133</v>
      </c>
      <c r="BM114" s="212" t="s">
        <v>160</v>
      </c>
    </row>
    <row r="115" s="2" customFormat="1">
      <c r="A115" s="37"/>
      <c r="B115" s="38"/>
      <c r="C115" s="39"/>
      <c r="D115" s="214" t="s">
        <v>121</v>
      </c>
      <c r="E115" s="39"/>
      <c r="F115" s="215" t="s">
        <v>159</v>
      </c>
      <c r="G115" s="39"/>
      <c r="H115" s="39"/>
      <c r="I115" s="216"/>
      <c r="J115" s="39"/>
      <c r="K115" s="39"/>
      <c r="L115" s="43"/>
      <c r="M115" s="217"/>
      <c r="N115" s="218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121</v>
      </c>
      <c r="AU115" s="16" t="s">
        <v>79</v>
      </c>
    </row>
    <row r="116" s="2" customFormat="1" ht="24.15" customHeight="1">
      <c r="A116" s="37"/>
      <c r="B116" s="38"/>
      <c r="C116" s="200" t="s">
        <v>151</v>
      </c>
      <c r="D116" s="200" t="s">
        <v>116</v>
      </c>
      <c r="E116" s="201" t="s">
        <v>161</v>
      </c>
      <c r="F116" s="202" t="s">
        <v>162</v>
      </c>
      <c r="G116" s="203" t="s">
        <v>140</v>
      </c>
      <c r="H116" s="204">
        <v>43</v>
      </c>
      <c r="I116" s="205"/>
      <c r="J116" s="206">
        <f>ROUND(I116*H116,2)</f>
        <v>0</v>
      </c>
      <c r="K116" s="207"/>
      <c r="L116" s="43"/>
      <c r="M116" s="208" t="s">
        <v>19</v>
      </c>
      <c r="N116" s="209" t="s">
        <v>40</v>
      </c>
      <c r="O116" s="83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2" t="s">
        <v>133</v>
      </c>
      <c r="AT116" s="212" t="s">
        <v>116</v>
      </c>
      <c r="AU116" s="212" t="s">
        <v>79</v>
      </c>
      <c r="AY116" s="16" t="s">
        <v>114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6" t="s">
        <v>77</v>
      </c>
      <c r="BK116" s="213">
        <f>ROUND(I116*H116,2)</f>
        <v>0</v>
      </c>
      <c r="BL116" s="16" t="s">
        <v>133</v>
      </c>
      <c r="BM116" s="212" t="s">
        <v>163</v>
      </c>
    </row>
    <row r="117" s="2" customFormat="1">
      <c r="A117" s="37"/>
      <c r="B117" s="38"/>
      <c r="C117" s="39"/>
      <c r="D117" s="214" t="s">
        <v>121</v>
      </c>
      <c r="E117" s="39"/>
      <c r="F117" s="215" t="s">
        <v>164</v>
      </c>
      <c r="G117" s="39"/>
      <c r="H117" s="39"/>
      <c r="I117" s="216"/>
      <c r="J117" s="39"/>
      <c r="K117" s="39"/>
      <c r="L117" s="43"/>
      <c r="M117" s="217"/>
      <c r="N117" s="218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121</v>
      </c>
      <c r="AU117" s="16" t="s">
        <v>79</v>
      </c>
    </row>
    <row r="118" s="2" customFormat="1">
      <c r="A118" s="37"/>
      <c r="B118" s="38"/>
      <c r="C118" s="39"/>
      <c r="D118" s="219" t="s">
        <v>123</v>
      </c>
      <c r="E118" s="39"/>
      <c r="F118" s="220" t="s">
        <v>165</v>
      </c>
      <c r="G118" s="39"/>
      <c r="H118" s="39"/>
      <c r="I118" s="216"/>
      <c r="J118" s="39"/>
      <c r="K118" s="39"/>
      <c r="L118" s="43"/>
      <c r="M118" s="217"/>
      <c r="N118" s="218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79</v>
      </c>
    </row>
    <row r="119" s="2" customFormat="1" ht="24.15" customHeight="1">
      <c r="A119" s="37"/>
      <c r="B119" s="38"/>
      <c r="C119" s="221" t="s">
        <v>166</v>
      </c>
      <c r="D119" s="221" t="s">
        <v>125</v>
      </c>
      <c r="E119" s="222" t="s">
        <v>167</v>
      </c>
      <c r="F119" s="223" t="s">
        <v>168</v>
      </c>
      <c r="G119" s="224" t="s">
        <v>140</v>
      </c>
      <c r="H119" s="225">
        <v>29</v>
      </c>
      <c r="I119" s="226"/>
      <c r="J119" s="227">
        <f>ROUND(I119*H119,2)</f>
        <v>0</v>
      </c>
      <c r="K119" s="228"/>
      <c r="L119" s="229"/>
      <c r="M119" s="230" t="s">
        <v>19</v>
      </c>
      <c r="N119" s="231" t="s">
        <v>40</v>
      </c>
      <c r="O119" s="83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2" t="s">
        <v>136</v>
      </c>
      <c r="AT119" s="212" t="s">
        <v>125</v>
      </c>
      <c r="AU119" s="212" t="s">
        <v>79</v>
      </c>
      <c r="AY119" s="16" t="s">
        <v>114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6" t="s">
        <v>77</v>
      </c>
      <c r="BK119" s="213">
        <f>ROUND(I119*H119,2)</f>
        <v>0</v>
      </c>
      <c r="BL119" s="16" t="s">
        <v>133</v>
      </c>
      <c r="BM119" s="212" t="s">
        <v>169</v>
      </c>
    </row>
    <row r="120" s="2" customFormat="1">
      <c r="A120" s="37"/>
      <c r="B120" s="38"/>
      <c r="C120" s="39"/>
      <c r="D120" s="214" t="s">
        <v>121</v>
      </c>
      <c r="E120" s="39"/>
      <c r="F120" s="215" t="s">
        <v>168</v>
      </c>
      <c r="G120" s="39"/>
      <c r="H120" s="39"/>
      <c r="I120" s="216"/>
      <c r="J120" s="39"/>
      <c r="K120" s="39"/>
      <c r="L120" s="43"/>
      <c r="M120" s="217"/>
      <c r="N120" s="218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121</v>
      </c>
      <c r="AU120" s="16" t="s">
        <v>79</v>
      </c>
    </row>
    <row r="121" s="2" customFormat="1" ht="24.15" customHeight="1">
      <c r="A121" s="37"/>
      <c r="B121" s="38"/>
      <c r="C121" s="221" t="s">
        <v>155</v>
      </c>
      <c r="D121" s="221" t="s">
        <v>125</v>
      </c>
      <c r="E121" s="222" t="s">
        <v>170</v>
      </c>
      <c r="F121" s="223" t="s">
        <v>171</v>
      </c>
      <c r="G121" s="224" t="s">
        <v>140</v>
      </c>
      <c r="H121" s="225">
        <v>13</v>
      </c>
      <c r="I121" s="226"/>
      <c r="J121" s="227">
        <f>ROUND(I121*H121,2)</f>
        <v>0</v>
      </c>
      <c r="K121" s="228"/>
      <c r="L121" s="229"/>
      <c r="M121" s="230" t="s">
        <v>19</v>
      </c>
      <c r="N121" s="231" t="s">
        <v>40</v>
      </c>
      <c r="O121" s="83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2" t="s">
        <v>136</v>
      </c>
      <c r="AT121" s="212" t="s">
        <v>125</v>
      </c>
      <c r="AU121" s="212" t="s">
        <v>79</v>
      </c>
      <c r="AY121" s="16" t="s">
        <v>114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6" t="s">
        <v>77</v>
      </c>
      <c r="BK121" s="213">
        <f>ROUND(I121*H121,2)</f>
        <v>0</v>
      </c>
      <c r="BL121" s="16" t="s">
        <v>133</v>
      </c>
      <c r="BM121" s="212" t="s">
        <v>172</v>
      </c>
    </row>
    <row r="122" s="2" customFormat="1">
      <c r="A122" s="37"/>
      <c r="B122" s="38"/>
      <c r="C122" s="39"/>
      <c r="D122" s="214" t="s">
        <v>121</v>
      </c>
      <c r="E122" s="39"/>
      <c r="F122" s="215" t="s">
        <v>171</v>
      </c>
      <c r="G122" s="39"/>
      <c r="H122" s="39"/>
      <c r="I122" s="216"/>
      <c r="J122" s="39"/>
      <c r="K122" s="39"/>
      <c r="L122" s="43"/>
      <c r="M122" s="217"/>
      <c r="N122" s="218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121</v>
      </c>
      <c r="AU122" s="16" t="s">
        <v>79</v>
      </c>
    </row>
    <row r="123" s="2" customFormat="1" ht="33" customHeight="1">
      <c r="A123" s="37"/>
      <c r="B123" s="38"/>
      <c r="C123" s="221" t="s">
        <v>8</v>
      </c>
      <c r="D123" s="221" t="s">
        <v>125</v>
      </c>
      <c r="E123" s="222" t="s">
        <v>173</v>
      </c>
      <c r="F123" s="223" t="s">
        <v>174</v>
      </c>
      <c r="G123" s="224" t="s">
        <v>140</v>
      </c>
      <c r="H123" s="225">
        <v>1</v>
      </c>
      <c r="I123" s="226"/>
      <c r="J123" s="227">
        <f>ROUND(I123*H123,2)</f>
        <v>0</v>
      </c>
      <c r="K123" s="228"/>
      <c r="L123" s="229"/>
      <c r="M123" s="230" t="s">
        <v>19</v>
      </c>
      <c r="N123" s="231" t="s">
        <v>40</v>
      </c>
      <c r="O123" s="83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2" t="s">
        <v>136</v>
      </c>
      <c r="AT123" s="212" t="s">
        <v>125</v>
      </c>
      <c r="AU123" s="212" t="s">
        <v>79</v>
      </c>
      <c r="AY123" s="16" t="s">
        <v>114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6" t="s">
        <v>77</v>
      </c>
      <c r="BK123" s="213">
        <f>ROUND(I123*H123,2)</f>
        <v>0</v>
      </c>
      <c r="BL123" s="16" t="s">
        <v>133</v>
      </c>
      <c r="BM123" s="212" t="s">
        <v>175</v>
      </c>
    </row>
    <row r="124" s="2" customFormat="1">
      <c r="A124" s="37"/>
      <c r="B124" s="38"/>
      <c r="C124" s="39"/>
      <c r="D124" s="214" t="s">
        <v>121</v>
      </c>
      <c r="E124" s="39"/>
      <c r="F124" s="215" t="s">
        <v>174</v>
      </c>
      <c r="G124" s="39"/>
      <c r="H124" s="39"/>
      <c r="I124" s="216"/>
      <c r="J124" s="39"/>
      <c r="K124" s="39"/>
      <c r="L124" s="43"/>
      <c r="M124" s="217"/>
      <c r="N124" s="218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121</v>
      </c>
      <c r="AU124" s="16" t="s">
        <v>79</v>
      </c>
    </row>
    <row r="125" s="2" customFormat="1" ht="24.15" customHeight="1">
      <c r="A125" s="37"/>
      <c r="B125" s="38"/>
      <c r="C125" s="200" t="s">
        <v>160</v>
      </c>
      <c r="D125" s="200" t="s">
        <v>116</v>
      </c>
      <c r="E125" s="201" t="s">
        <v>176</v>
      </c>
      <c r="F125" s="202" t="s">
        <v>177</v>
      </c>
      <c r="G125" s="203" t="s">
        <v>140</v>
      </c>
      <c r="H125" s="204">
        <v>44</v>
      </c>
      <c r="I125" s="205"/>
      <c r="J125" s="206">
        <f>ROUND(I125*H125,2)</f>
        <v>0</v>
      </c>
      <c r="K125" s="207"/>
      <c r="L125" s="43"/>
      <c r="M125" s="208" t="s">
        <v>19</v>
      </c>
      <c r="N125" s="209" t="s">
        <v>40</v>
      </c>
      <c r="O125" s="83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2" t="s">
        <v>133</v>
      </c>
      <c r="AT125" s="212" t="s">
        <v>116</v>
      </c>
      <c r="AU125" s="212" t="s">
        <v>79</v>
      </c>
      <c r="AY125" s="16" t="s">
        <v>114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6" t="s">
        <v>77</v>
      </c>
      <c r="BK125" s="213">
        <f>ROUND(I125*H125,2)</f>
        <v>0</v>
      </c>
      <c r="BL125" s="16" t="s">
        <v>133</v>
      </c>
      <c r="BM125" s="212" t="s">
        <v>178</v>
      </c>
    </row>
    <row r="126" s="2" customFormat="1">
      <c r="A126" s="37"/>
      <c r="B126" s="38"/>
      <c r="C126" s="39"/>
      <c r="D126" s="214" t="s">
        <v>121</v>
      </c>
      <c r="E126" s="39"/>
      <c r="F126" s="215" t="s">
        <v>177</v>
      </c>
      <c r="G126" s="39"/>
      <c r="H126" s="39"/>
      <c r="I126" s="216"/>
      <c r="J126" s="39"/>
      <c r="K126" s="39"/>
      <c r="L126" s="43"/>
      <c r="M126" s="217"/>
      <c r="N126" s="218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121</v>
      </c>
      <c r="AU126" s="16" t="s">
        <v>79</v>
      </c>
    </row>
    <row r="127" s="2" customFormat="1">
      <c r="A127" s="37"/>
      <c r="B127" s="38"/>
      <c r="C127" s="39"/>
      <c r="D127" s="219" t="s">
        <v>123</v>
      </c>
      <c r="E127" s="39"/>
      <c r="F127" s="220" t="s">
        <v>179</v>
      </c>
      <c r="G127" s="39"/>
      <c r="H127" s="39"/>
      <c r="I127" s="216"/>
      <c r="J127" s="39"/>
      <c r="K127" s="39"/>
      <c r="L127" s="43"/>
      <c r="M127" s="217"/>
      <c r="N127" s="218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79</v>
      </c>
    </row>
    <row r="128" s="2" customFormat="1" ht="24.15" customHeight="1">
      <c r="A128" s="37"/>
      <c r="B128" s="38"/>
      <c r="C128" s="221" t="s">
        <v>180</v>
      </c>
      <c r="D128" s="221" t="s">
        <v>125</v>
      </c>
      <c r="E128" s="222" t="s">
        <v>181</v>
      </c>
      <c r="F128" s="223" t="s">
        <v>182</v>
      </c>
      <c r="G128" s="224" t="s">
        <v>132</v>
      </c>
      <c r="H128" s="225">
        <v>13</v>
      </c>
      <c r="I128" s="226"/>
      <c r="J128" s="227">
        <f>ROUND(I128*H128,2)</f>
        <v>0</v>
      </c>
      <c r="K128" s="228"/>
      <c r="L128" s="229"/>
      <c r="M128" s="230" t="s">
        <v>19</v>
      </c>
      <c r="N128" s="231" t="s">
        <v>40</v>
      </c>
      <c r="O128" s="83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2" t="s">
        <v>136</v>
      </c>
      <c r="AT128" s="212" t="s">
        <v>125</v>
      </c>
      <c r="AU128" s="212" t="s">
        <v>79</v>
      </c>
      <c r="AY128" s="16" t="s">
        <v>114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6" t="s">
        <v>77</v>
      </c>
      <c r="BK128" s="213">
        <f>ROUND(I128*H128,2)</f>
        <v>0</v>
      </c>
      <c r="BL128" s="16" t="s">
        <v>133</v>
      </c>
      <c r="BM128" s="212" t="s">
        <v>183</v>
      </c>
    </row>
    <row r="129" s="2" customFormat="1">
      <c r="A129" s="37"/>
      <c r="B129" s="38"/>
      <c r="C129" s="39"/>
      <c r="D129" s="214" t="s">
        <v>121</v>
      </c>
      <c r="E129" s="39"/>
      <c r="F129" s="215" t="s">
        <v>182</v>
      </c>
      <c r="G129" s="39"/>
      <c r="H129" s="39"/>
      <c r="I129" s="216"/>
      <c r="J129" s="39"/>
      <c r="K129" s="39"/>
      <c r="L129" s="43"/>
      <c r="M129" s="217"/>
      <c r="N129" s="218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121</v>
      </c>
      <c r="AU129" s="16" t="s">
        <v>79</v>
      </c>
    </row>
    <row r="130" s="2" customFormat="1" ht="24.15" customHeight="1">
      <c r="A130" s="37"/>
      <c r="B130" s="38"/>
      <c r="C130" s="221" t="s">
        <v>184</v>
      </c>
      <c r="D130" s="221" t="s">
        <v>125</v>
      </c>
      <c r="E130" s="222" t="s">
        <v>185</v>
      </c>
      <c r="F130" s="223" t="s">
        <v>186</v>
      </c>
      <c r="G130" s="224" t="s">
        <v>132</v>
      </c>
      <c r="H130" s="225">
        <v>5</v>
      </c>
      <c r="I130" s="226"/>
      <c r="J130" s="227">
        <f>ROUND(I130*H130,2)</f>
        <v>0</v>
      </c>
      <c r="K130" s="228"/>
      <c r="L130" s="229"/>
      <c r="M130" s="230" t="s">
        <v>19</v>
      </c>
      <c r="N130" s="231" t="s">
        <v>40</v>
      </c>
      <c r="O130" s="83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2" t="s">
        <v>136</v>
      </c>
      <c r="AT130" s="212" t="s">
        <v>125</v>
      </c>
      <c r="AU130" s="212" t="s">
        <v>79</v>
      </c>
      <c r="AY130" s="16" t="s">
        <v>114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6" t="s">
        <v>77</v>
      </c>
      <c r="BK130" s="213">
        <f>ROUND(I130*H130,2)</f>
        <v>0</v>
      </c>
      <c r="BL130" s="16" t="s">
        <v>133</v>
      </c>
      <c r="BM130" s="212" t="s">
        <v>187</v>
      </c>
    </row>
    <row r="131" s="2" customFormat="1">
      <c r="A131" s="37"/>
      <c r="B131" s="38"/>
      <c r="C131" s="39"/>
      <c r="D131" s="214" t="s">
        <v>121</v>
      </c>
      <c r="E131" s="39"/>
      <c r="F131" s="215" t="s">
        <v>186</v>
      </c>
      <c r="G131" s="39"/>
      <c r="H131" s="39"/>
      <c r="I131" s="216"/>
      <c r="J131" s="39"/>
      <c r="K131" s="39"/>
      <c r="L131" s="43"/>
      <c r="M131" s="217"/>
      <c r="N131" s="218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121</v>
      </c>
      <c r="AU131" s="16" t="s">
        <v>79</v>
      </c>
    </row>
    <row r="132" s="2" customFormat="1" ht="24.15" customHeight="1">
      <c r="A132" s="37"/>
      <c r="B132" s="38"/>
      <c r="C132" s="221" t="s">
        <v>188</v>
      </c>
      <c r="D132" s="221" t="s">
        <v>125</v>
      </c>
      <c r="E132" s="222" t="s">
        <v>189</v>
      </c>
      <c r="F132" s="223" t="s">
        <v>190</v>
      </c>
      <c r="G132" s="224" t="s">
        <v>132</v>
      </c>
      <c r="H132" s="225">
        <v>3</v>
      </c>
      <c r="I132" s="226"/>
      <c r="J132" s="227">
        <f>ROUND(I132*H132,2)</f>
        <v>0</v>
      </c>
      <c r="K132" s="228"/>
      <c r="L132" s="229"/>
      <c r="M132" s="230" t="s">
        <v>19</v>
      </c>
      <c r="N132" s="231" t="s">
        <v>40</v>
      </c>
      <c r="O132" s="83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2" t="s">
        <v>136</v>
      </c>
      <c r="AT132" s="212" t="s">
        <v>125</v>
      </c>
      <c r="AU132" s="212" t="s">
        <v>79</v>
      </c>
      <c r="AY132" s="16" t="s">
        <v>114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6" t="s">
        <v>77</v>
      </c>
      <c r="BK132" s="213">
        <f>ROUND(I132*H132,2)</f>
        <v>0</v>
      </c>
      <c r="BL132" s="16" t="s">
        <v>133</v>
      </c>
      <c r="BM132" s="212" t="s">
        <v>191</v>
      </c>
    </row>
    <row r="133" s="2" customFormat="1">
      <c r="A133" s="37"/>
      <c r="B133" s="38"/>
      <c r="C133" s="39"/>
      <c r="D133" s="214" t="s">
        <v>121</v>
      </c>
      <c r="E133" s="39"/>
      <c r="F133" s="215" t="s">
        <v>190</v>
      </c>
      <c r="G133" s="39"/>
      <c r="H133" s="39"/>
      <c r="I133" s="216"/>
      <c r="J133" s="39"/>
      <c r="K133" s="39"/>
      <c r="L133" s="43"/>
      <c r="M133" s="217"/>
      <c r="N133" s="218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121</v>
      </c>
      <c r="AU133" s="16" t="s">
        <v>79</v>
      </c>
    </row>
    <row r="134" s="2" customFormat="1" ht="24.15" customHeight="1">
      <c r="A134" s="37"/>
      <c r="B134" s="38"/>
      <c r="C134" s="221" t="s">
        <v>192</v>
      </c>
      <c r="D134" s="221" t="s">
        <v>125</v>
      </c>
      <c r="E134" s="222" t="s">
        <v>193</v>
      </c>
      <c r="F134" s="223" t="s">
        <v>194</v>
      </c>
      <c r="G134" s="224" t="s">
        <v>132</v>
      </c>
      <c r="H134" s="225">
        <v>8</v>
      </c>
      <c r="I134" s="226"/>
      <c r="J134" s="227">
        <f>ROUND(I134*H134,2)</f>
        <v>0</v>
      </c>
      <c r="K134" s="228"/>
      <c r="L134" s="229"/>
      <c r="M134" s="230" t="s">
        <v>19</v>
      </c>
      <c r="N134" s="231" t="s">
        <v>40</v>
      </c>
      <c r="O134" s="83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2" t="s">
        <v>136</v>
      </c>
      <c r="AT134" s="212" t="s">
        <v>125</v>
      </c>
      <c r="AU134" s="212" t="s">
        <v>79</v>
      </c>
      <c r="AY134" s="16" t="s">
        <v>114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6" t="s">
        <v>77</v>
      </c>
      <c r="BK134" s="213">
        <f>ROUND(I134*H134,2)</f>
        <v>0</v>
      </c>
      <c r="BL134" s="16" t="s">
        <v>133</v>
      </c>
      <c r="BM134" s="212" t="s">
        <v>195</v>
      </c>
    </row>
    <row r="135" s="2" customFormat="1">
      <c r="A135" s="37"/>
      <c r="B135" s="38"/>
      <c r="C135" s="39"/>
      <c r="D135" s="214" t="s">
        <v>121</v>
      </c>
      <c r="E135" s="39"/>
      <c r="F135" s="215" t="s">
        <v>194</v>
      </c>
      <c r="G135" s="39"/>
      <c r="H135" s="39"/>
      <c r="I135" s="216"/>
      <c r="J135" s="39"/>
      <c r="K135" s="39"/>
      <c r="L135" s="43"/>
      <c r="M135" s="217"/>
      <c r="N135" s="218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121</v>
      </c>
      <c r="AU135" s="16" t="s">
        <v>79</v>
      </c>
    </row>
    <row r="136" s="2" customFormat="1" ht="24.15" customHeight="1">
      <c r="A136" s="37"/>
      <c r="B136" s="38"/>
      <c r="C136" s="221" t="s">
        <v>7</v>
      </c>
      <c r="D136" s="221" t="s">
        <v>125</v>
      </c>
      <c r="E136" s="222" t="s">
        <v>196</v>
      </c>
      <c r="F136" s="223" t="s">
        <v>197</v>
      </c>
      <c r="G136" s="224" t="s">
        <v>132</v>
      </c>
      <c r="H136" s="225">
        <v>1</v>
      </c>
      <c r="I136" s="226"/>
      <c r="J136" s="227">
        <f>ROUND(I136*H136,2)</f>
        <v>0</v>
      </c>
      <c r="K136" s="228"/>
      <c r="L136" s="229"/>
      <c r="M136" s="230" t="s">
        <v>19</v>
      </c>
      <c r="N136" s="231" t="s">
        <v>40</v>
      </c>
      <c r="O136" s="83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2" t="s">
        <v>136</v>
      </c>
      <c r="AT136" s="212" t="s">
        <v>125</v>
      </c>
      <c r="AU136" s="212" t="s">
        <v>79</v>
      </c>
      <c r="AY136" s="16" t="s">
        <v>114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6" t="s">
        <v>77</v>
      </c>
      <c r="BK136" s="213">
        <f>ROUND(I136*H136,2)</f>
        <v>0</v>
      </c>
      <c r="BL136" s="16" t="s">
        <v>133</v>
      </c>
      <c r="BM136" s="212" t="s">
        <v>198</v>
      </c>
    </row>
    <row r="137" s="2" customFormat="1">
      <c r="A137" s="37"/>
      <c r="B137" s="38"/>
      <c r="C137" s="39"/>
      <c r="D137" s="214" t="s">
        <v>121</v>
      </c>
      <c r="E137" s="39"/>
      <c r="F137" s="215" t="s">
        <v>197</v>
      </c>
      <c r="G137" s="39"/>
      <c r="H137" s="39"/>
      <c r="I137" s="216"/>
      <c r="J137" s="39"/>
      <c r="K137" s="39"/>
      <c r="L137" s="43"/>
      <c r="M137" s="217"/>
      <c r="N137" s="218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121</v>
      </c>
      <c r="AU137" s="16" t="s">
        <v>79</v>
      </c>
    </row>
    <row r="138" s="2" customFormat="1" ht="24.15" customHeight="1">
      <c r="A138" s="37"/>
      <c r="B138" s="38"/>
      <c r="C138" s="221" t="s">
        <v>199</v>
      </c>
      <c r="D138" s="221" t="s">
        <v>125</v>
      </c>
      <c r="E138" s="222" t="s">
        <v>200</v>
      </c>
      <c r="F138" s="223" t="s">
        <v>201</v>
      </c>
      <c r="G138" s="224" t="s">
        <v>132</v>
      </c>
      <c r="H138" s="225">
        <v>1</v>
      </c>
      <c r="I138" s="226"/>
      <c r="J138" s="227">
        <f>ROUND(I138*H138,2)</f>
        <v>0</v>
      </c>
      <c r="K138" s="228"/>
      <c r="L138" s="229"/>
      <c r="M138" s="230" t="s">
        <v>19</v>
      </c>
      <c r="N138" s="231" t="s">
        <v>40</v>
      </c>
      <c r="O138" s="83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2" t="s">
        <v>136</v>
      </c>
      <c r="AT138" s="212" t="s">
        <v>125</v>
      </c>
      <c r="AU138" s="212" t="s">
        <v>79</v>
      </c>
      <c r="AY138" s="16" t="s">
        <v>114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6" t="s">
        <v>77</v>
      </c>
      <c r="BK138" s="213">
        <f>ROUND(I138*H138,2)</f>
        <v>0</v>
      </c>
      <c r="BL138" s="16" t="s">
        <v>133</v>
      </c>
      <c r="BM138" s="212" t="s">
        <v>202</v>
      </c>
    </row>
    <row r="139" s="2" customFormat="1">
      <c r="A139" s="37"/>
      <c r="B139" s="38"/>
      <c r="C139" s="39"/>
      <c r="D139" s="214" t="s">
        <v>121</v>
      </c>
      <c r="E139" s="39"/>
      <c r="F139" s="215" t="s">
        <v>201</v>
      </c>
      <c r="G139" s="39"/>
      <c r="H139" s="39"/>
      <c r="I139" s="216"/>
      <c r="J139" s="39"/>
      <c r="K139" s="39"/>
      <c r="L139" s="43"/>
      <c r="M139" s="217"/>
      <c r="N139" s="218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121</v>
      </c>
      <c r="AU139" s="16" t="s">
        <v>79</v>
      </c>
    </row>
    <row r="140" s="2" customFormat="1" ht="24.15" customHeight="1">
      <c r="A140" s="37"/>
      <c r="B140" s="38"/>
      <c r="C140" s="221" t="s">
        <v>203</v>
      </c>
      <c r="D140" s="221" t="s">
        <v>125</v>
      </c>
      <c r="E140" s="222" t="s">
        <v>204</v>
      </c>
      <c r="F140" s="223" t="s">
        <v>205</v>
      </c>
      <c r="G140" s="224" t="s">
        <v>132</v>
      </c>
      <c r="H140" s="225">
        <v>9</v>
      </c>
      <c r="I140" s="226"/>
      <c r="J140" s="227">
        <f>ROUND(I140*H140,2)</f>
        <v>0</v>
      </c>
      <c r="K140" s="228"/>
      <c r="L140" s="229"/>
      <c r="M140" s="230" t="s">
        <v>19</v>
      </c>
      <c r="N140" s="231" t="s">
        <v>40</v>
      </c>
      <c r="O140" s="83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2" t="s">
        <v>136</v>
      </c>
      <c r="AT140" s="212" t="s">
        <v>125</v>
      </c>
      <c r="AU140" s="212" t="s">
        <v>79</v>
      </c>
      <c r="AY140" s="16" t="s">
        <v>114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6" t="s">
        <v>77</v>
      </c>
      <c r="BK140" s="213">
        <f>ROUND(I140*H140,2)</f>
        <v>0</v>
      </c>
      <c r="BL140" s="16" t="s">
        <v>133</v>
      </c>
      <c r="BM140" s="212" t="s">
        <v>206</v>
      </c>
    </row>
    <row r="141" s="2" customFormat="1">
      <c r="A141" s="37"/>
      <c r="B141" s="38"/>
      <c r="C141" s="39"/>
      <c r="D141" s="214" t="s">
        <v>121</v>
      </c>
      <c r="E141" s="39"/>
      <c r="F141" s="215" t="s">
        <v>205</v>
      </c>
      <c r="G141" s="39"/>
      <c r="H141" s="39"/>
      <c r="I141" s="216"/>
      <c r="J141" s="39"/>
      <c r="K141" s="39"/>
      <c r="L141" s="43"/>
      <c r="M141" s="217"/>
      <c r="N141" s="218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121</v>
      </c>
      <c r="AU141" s="16" t="s">
        <v>79</v>
      </c>
    </row>
    <row r="142" s="2" customFormat="1" ht="24.15" customHeight="1">
      <c r="A142" s="37"/>
      <c r="B142" s="38"/>
      <c r="C142" s="221" t="s">
        <v>163</v>
      </c>
      <c r="D142" s="221" t="s">
        <v>125</v>
      </c>
      <c r="E142" s="222" t="s">
        <v>207</v>
      </c>
      <c r="F142" s="223" t="s">
        <v>208</v>
      </c>
      <c r="G142" s="224" t="s">
        <v>132</v>
      </c>
      <c r="H142" s="225">
        <v>1</v>
      </c>
      <c r="I142" s="226"/>
      <c r="J142" s="227">
        <f>ROUND(I142*H142,2)</f>
        <v>0</v>
      </c>
      <c r="K142" s="228"/>
      <c r="L142" s="229"/>
      <c r="M142" s="230" t="s">
        <v>19</v>
      </c>
      <c r="N142" s="231" t="s">
        <v>40</v>
      </c>
      <c r="O142" s="83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2" t="s">
        <v>136</v>
      </c>
      <c r="AT142" s="212" t="s">
        <v>125</v>
      </c>
      <c r="AU142" s="212" t="s">
        <v>79</v>
      </c>
      <c r="AY142" s="16" t="s">
        <v>114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6" t="s">
        <v>77</v>
      </c>
      <c r="BK142" s="213">
        <f>ROUND(I142*H142,2)</f>
        <v>0</v>
      </c>
      <c r="BL142" s="16" t="s">
        <v>133</v>
      </c>
      <c r="BM142" s="212" t="s">
        <v>209</v>
      </c>
    </row>
    <row r="143" s="2" customFormat="1">
      <c r="A143" s="37"/>
      <c r="B143" s="38"/>
      <c r="C143" s="39"/>
      <c r="D143" s="214" t="s">
        <v>121</v>
      </c>
      <c r="E143" s="39"/>
      <c r="F143" s="215" t="s">
        <v>208</v>
      </c>
      <c r="G143" s="39"/>
      <c r="H143" s="39"/>
      <c r="I143" s="216"/>
      <c r="J143" s="39"/>
      <c r="K143" s="39"/>
      <c r="L143" s="43"/>
      <c r="M143" s="217"/>
      <c r="N143" s="218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121</v>
      </c>
      <c r="AU143" s="16" t="s">
        <v>79</v>
      </c>
    </row>
    <row r="144" s="2" customFormat="1" ht="24.15" customHeight="1">
      <c r="A144" s="37"/>
      <c r="B144" s="38"/>
      <c r="C144" s="221" t="s">
        <v>210</v>
      </c>
      <c r="D144" s="221" t="s">
        <v>125</v>
      </c>
      <c r="E144" s="222" t="s">
        <v>211</v>
      </c>
      <c r="F144" s="223" t="s">
        <v>212</v>
      </c>
      <c r="G144" s="224" t="s">
        <v>132</v>
      </c>
      <c r="H144" s="225">
        <v>2</v>
      </c>
      <c r="I144" s="226"/>
      <c r="J144" s="227">
        <f>ROUND(I144*H144,2)</f>
        <v>0</v>
      </c>
      <c r="K144" s="228"/>
      <c r="L144" s="229"/>
      <c r="M144" s="230" t="s">
        <v>19</v>
      </c>
      <c r="N144" s="231" t="s">
        <v>40</v>
      </c>
      <c r="O144" s="83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2" t="s">
        <v>136</v>
      </c>
      <c r="AT144" s="212" t="s">
        <v>125</v>
      </c>
      <c r="AU144" s="212" t="s">
        <v>79</v>
      </c>
      <c r="AY144" s="16" t="s">
        <v>114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6" t="s">
        <v>77</v>
      </c>
      <c r="BK144" s="213">
        <f>ROUND(I144*H144,2)</f>
        <v>0</v>
      </c>
      <c r="BL144" s="16" t="s">
        <v>133</v>
      </c>
      <c r="BM144" s="212" t="s">
        <v>213</v>
      </c>
    </row>
    <row r="145" s="2" customFormat="1">
      <c r="A145" s="37"/>
      <c r="B145" s="38"/>
      <c r="C145" s="39"/>
      <c r="D145" s="214" t="s">
        <v>121</v>
      </c>
      <c r="E145" s="39"/>
      <c r="F145" s="215" t="s">
        <v>212</v>
      </c>
      <c r="G145" s="39"/>
      <c r="H145" s="39"/>
      <c r="I145" s="216"/>
      <c r="J145" s="39"/>
      <c r="K145" s="39"/>
      <c r="L145" s="43"/>
      <c r="M145" s="217"/>
      <c r="N145" s="218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121</v>
      </c>
      <c r="AU145" s="16" t="s">
        <v>79</v>
      </c>
    </row>
    <row r="146" s="2" customFormat="1" ht="24.15" customHeight="1">
      <c r="A146" s="37"/>
      <c r="B146" s="38"/>
      <c r="C146" s="221" t="s">
        <v>169</v>
      </c>
      <c r="D146" s="221" t="s">
        <v>125</v>
      </c>
      <c r="E146" s="222" t="s">
        <v>214</v>
      </c>
      <c r="F146" s="223" t="s">
        <v>215</v>
      </c>
      <c r="G146" s="224" t="s">
        <v>132</v>
      </c>
      <c r="H146" s="225">
        <v>1</v>
      </c>
      <c r="I146" s="226"/>
      <c r="J146" s="227">
        <f>ROUND(I146*H146,2)</f>
        <v>0</v>
      </c>
      <c r="K146" s="228"/>
      <c r="L146" s="229"/>
      <c r="M146" s="230" t="s">
        <v>19</v>
      </c>
      <c r="N146" s="231" t="s">
        <v>40</v>
      </c>
      <c r="O146" s="83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2" t="s">
        <v>136</v>
      </c>
      <c r="AT146" s="212" t="s">
        <v>125</v>
      </c>
      <c r="AU146" s="212" t="s">
        <v>79</v>
      </c>
      <c r="AY146" s="16" t="s">
        <v>114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6" t="s">
        <v>77</v>
      </c>
      <c r="BK146" s="213">
        <f>ROUND(I146*H146,2)</f>
        <v>0</v>
      </c>
      <c r="BL146" s="16" t="s">
        <v>133</v>
      </c>
      <c r="BM146" s="212" t="s">
        <v>216</v>
      </c>
    </row>
    <row r="147" s="2" customFormat="1">
      <c r="A147" s="37"/>
      <c r="B147" s="38"/>
      <c r="C147" s="39"/>
      <c r="D147" s="214" t="s">
        <v>121</v>
      </c>
      <c r="E147" s="39"/>
      <c r="F147" s="215" t="s">
        <v>215</v>
      </c>
      <c r="G147" s="39"/>
      <c r="H147" s="39"/>
      <c r="I147" s="216"/>
      <c r="J147" s="39"/>
      <c r="K147" s="39"/>
      <c r="L147" s="43"/>
      <c r="M147" s="217"/>
      <c r="N147" s="218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121</v>
      </c>
      <c r="AU147" s="16" t="s">
        <v>79</v>
      </c>
    </row>
    <row r="148" s="2" customFormat="1" ht="16.5" customHeight="1">
      <c r="A148" s="37"/>
      <c r="B148" s="38"/>
      <c r="C148" s="200" t="s">
        <v>217</v>
      </c>
      <c r="D148" s="200" t="s">
        <v>116</v>
      </c>
      <c r="E148" s="201" t="s">
        <v>218</v>
      </c>
      <c r="F148" s="202" t="s">
        <v>219</v>
      </c>
      <c r="G148" s="203" t="s">
        <v>140</v>
      </c>
      <c r="H148" s="204">
        <v>42</v>
      </c>
      <c r="I148" s="205"/>
      <c r="J148" s="206">
        <f>ROUND(I148*H148,2)</f>
        <v>0</v>
      </c>
      <c r="K148" s="207"/>
      <c r="L148" s="43"/>
      <c r="M148" s="208" t="s">
        <v>19</v>
      </c>
      <c r="N148" s="209" t="s">
        <v>40</v>
      </c>
      <c r="O148" s="83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2" t="s">
        <v>133</v>
      </c>
      <c r="AT148" s="212" t="s">
        <v>116</v>
      </c>
      <c r="AU148" s="212" t="s">
        <v>79</v>
      </c>
      <c r="AY148" s="16" t="s">
        <v>114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6" t="s">
        <v>77</v>
      </c>
      <c r="BK148" s="213">
        <f>ROUND(I148*H148,2)</f>
        <v>0</v>
      </c>
      <c r="BL148" s="16" t="s">
        <v>133</v>
      </c>
      <c r="BM148" s="212" t="s">
        <v>220</v>
      </c>
    </row>
    <row r="149" s="2" customFormat="1">
      <c r="A149" s="37"/>
      <c r="B149" s="38"/>
      <c r="C149" s="39"/>
      <c r="D149" s="214" t="s">
        <v>121</v>
      </c>
      <c r="E149" s="39"/>
      <c r="F149" s="215" t="s">
        <v>219</v>
      </c>
      <c r="G149" s="39"/>
      <c r="H149" s="39"/>
      <c r="I149" s="216"/>
      <c r="J149" s="39"/>
      <c r="K149" s="39"/>
      <c r="L149" s="43"/>
      <c r="M149" s="217"/>
      <c r="N149" s="218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121</v>
      </c>
      <c r="AU149" s="16" t="s">
        <v>79</v>
      </c>
    </row>
    <row r="150" s="2" customFormat="1">
      <c r="A150" s="37"/>
      <c r="B150" s="38"/>
      <c r="C150" s="39"/>
      <c r="D150" s="219" t="s">
        <v>123</v>
      </c>
      <c r="E150" s="39"/>
      <c r="F150" s="220" t="s">
        <v>221</v>
      </c>
      <c r="G150" s="39"/>
      <c r="H150" s="39"/>
      <c r="I150" s="216"/>
      <c r="J150" s="39"/>
      <c r="K150" s="39"/>
      <c r="L150" s="43"/>
      <c r="M150" s="217"/>
      <c r="N150" s="218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123</v>
      </c>
      <c r="AU150" s="16" t="s">
        <v>79</v>
      </c>
    </row>
    <row r="151" s="2" customFormat="1" ht="21.75" customHeight="1">
      <c r="A151" s="37"/>
      <c r="B151" s="38"/>
      <c r="C151" s="221" t="s">
        <v>172</v>
      </c>
      <c r="D151" s="221" t="s">
        <v>125</v>
      </c>
      <c r="E151" s="222" t="s">
        <v>222</v>
      </c>
      <c r="F151" s="223" t="s">
        <v>223</v>
      </c>
      <c r="G151" s="224" t="s">
        <v>132</v>
      </c>
      <c r="H151" s="225">
        <v>42</v>
      </c>
      <c r="I151" s="226"/>
      <c r="J151" s="227">
        <f>ROUND(I151*H151,2)</f>
        <v>0</v>
      </c>
      <c r="K151" s="228"/>
      <c r="L151" s="229"/>
      <c r="M151" s="230" t="s">
        <v>19</v>
      </c>
      <c r="N151" s="231" t="s">
        <v>40</v>
      </c>
      <c r="O151" s="83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2" t="s">
        <v>136</v>
      </c>
      <c r="AT151" s="212" t="s">
        <v>125</v>
      </c>
      <c r="AU151" s="212" t="s">
        <v>79</v>
      </c>
      <c r="AY151" s="16" t="s">
        <v>114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6" t="s">
        <v>77</v>
      </c>
      <c r="BK151" s="213">
        <f>ROUND(I151*H151,2)</f>
        <v>0</v>
      </c>
      <c r="BL151" s="16" t="s">
        <v>133</v>
      </c>
      <c r="BM151" s="212" t="s">
        <v>224</v>
      </c>
    </row>
    <row r="152" s="2" customFormat="1">
      <c r="A152" s="37"/>
      <c r="B152" s="38"/>
      <c r="C152" s="39"/>
      <c r="D152" s="214" t="s">
        <v>121</v>
      </c>
      <c r="E152" s="39"/>
      <c r="F152" s="215" t="s">
        <v>223</v>
      </c>
      <c r="G152" s="39"/>
      <c r="H152" s="39"/>
      <c r="I152" s="216"/>
      <c r="J152" s="39"/>
      <c r="K152" s="39"/>
      <c r="L152" s="43"/>
      <c r="M152" s="217"/>
      <c r="N152" s="218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121</v>
      </c>
      <c r="AU152" s="16" t="s">
        <v>79</v>
      </c>
    </row>
    <row r="153" s="2" customFormat="1" ht="16.5" customHeight="1">
      <c r="A153" s="37"/>
      <c r="B153" s="38"/>
      <c r="C153" s="200" t="s">
        <v>225</v>
      </c>
      <c r="D153" s="200" t="s">
        <v>116</v>
      </c>
      <c r="E153" s="201" t="s">
        <v>226</v>
      </c>
      <c r="F153" s="202" t="s">
        <v>227</v>
      </c>
      <c r="G153" s="203" t="s">
        <v>140</v>
      </c>
      <c r="H153" s="204">
        <v>1</v>
      </c>
      <c r="I153" s="205"/>
      <c r="J153" s="206">
        <f>ROUND(I153*H153,2)</f>
        <v>0</v>
      </c>
      <c r="K153" s="207"/>
      <c r="L153" s="43"/>
      <c r="M153" s="208" t="s">
        <v>19</v>
      </c>
      <c r="N153" s="209" t="s">
        <v>40</v>
      </c>
      <c r="O153" s="83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2" t="s">
        <v>133</v>
      </c>
      <c r="AT153" s="212" t="s">
        <v>116</v>
      </c>
      <c r="AU153" s="212" t="s">
        <v>79</v>
      </c>
      <c r="AY153" s="16" t="s">
        <v>114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6" t="s">
        <v>77</v>
      </c>
      <c r="BK153" s="213">
        <f>ROUND(I153*H153,2)</f>
        <v>0</v>
      </c>
      <c r="BL153" s="16" t="s">
        <v>133</v>
      </c>
      <c r="BM153" s="212" t="s">
        <v>228</v>
      </c>
    </row>
    <row r="154" s="2" customFormat="1">
      <c r="A154" s="37"/>
      <c r="B154" s="38"/>
      <c r="C154" s="39"/>
      <c r="D154" s="214" t="s">
        <v>121</v>
      </c>
      <c r="E154" s="39"/>
      <c r="F154" s="215" t="s">
        <v>227</v>
      </c>
      <c r="G154" s="39"/>
      <c r="H154" s="39"/>
      <c r="I154" s="216"/>
      <c r="J154" s="39"/>
      <c r="K154" s="39"/>
      <c r="L154" s="43"/>
      <c r="M154" s="217"/>
      <c r="N154" s="218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121</v>
      </c>
      <c r="AU154" s="16" t="s">
        <v>79</v>
      </c>
    </row>
    <row r="155" s="2" customFormat="1">
      <c r="A155" s="37"/>
      <c r="B155" s="38"/>
      <c r="C155" s="39"/>
      <c r="D155" s="219" t="s">
        <v>123</v>
      </c>
      <c r="E155" s="39"/>
      <c r="F155" s="220" t="s">
        <v>229</v>
      </c>
      <c r="G155" s="39"/>
      <c r="H155" s="39"/>
      <c r="I155" s="216"/>
      <c r="J155" s="39"/>
      <c r="K155" s="39"/>
      <c r="L155" s="43"/>
      <c r="M155" s="217"/>
      <c r="N155" s="218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123</v>
      </c>
      <c r="AU155" s="16" t="s">
        <v>79</v>
      </c>
    </row>
    <row r="156" s="2" customFormat="1" ht="21.75" customHeight="1">
      <c r="A156" s="37"/>
      <c r="B156" s="38"/>
      <c r="C156" s="221" t="s">
        <v>175</v>
      </c>
      <c r="D156" s="221" t="s">
        <v>125</v>
      </c>
      <c r="E156" s="222" t="s">
        <v>230</v>
      </c>
      <c r="F156" s="223" t="s">
        <v>223</v>
      </c>
      <c r="G156" s="224" t="s">
        <v>132</v>
      </c>
      <c r="H156" s="225">
        <v>1</v>
      </c>
      <c r="I156" s="226"/>
      <c r="J156" s="227">
        <f>ROUND(I156*H156,2)</f>
        <v>0</v>
      </c>
      <c r="K156" s="228"/>
      <c r="L156" s="229"/>
      <c r="M156" s="230" t="s">
        <v>19</v>
      </c>
      <c r="N156" s="231" t="s">
        <v>40</v>
      </c>
      <c r="O156" s="83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2" t="s">
        <v>136</v>
      </c>
      <c r="AT156" s="212" t="s">
        <v>125</v>
      </c>
      <c r="AU156" s="212" t="s">
        <v>79</v>
      </c>
      <c r="AY156" s="16" t="s">
        <v>114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6" t="s">
        <v>77</v>
      </c>
      <c r="BK156" s="213">
        <f>ROUND(I156*H156,2)</f>
        <v>0</v>
      </c>
      <c r="BL156" s="16" t="s">
        <v>133</v>
      </c>
      <c r="BM156" s="212" t="s">
        <v>231</v>
      </c>
    </row>
    <row r="157" s="2" customFormat="1">
      <c r="A157" s="37"/>
      <c r="B157" s="38"/>
      <c r="C157" s="39"/>
      <c r="D157" s="214" t="s">
        <v>121</v>
      </c>
      <c r="E157" s="39"/>
      <c r="F157" s="215" t="s">
        <v>223</v>
      </c>
      <c r="G157" s="39"/>
      <c r="H157" s="39"/>
      <c r="I157" s="216"/>
      <c r="J157" s="39"/>
      <c r="K157" s="39"/>
      <c r="L157" s="43"/>
      <c r="M157" s="217"/>
      <c r="N157" s="218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121</v>
      </c>
      <c r="AU157" s="16" t="s">
        <v>79</v>
      </c>
    </row>
    <row r="158" s="2" customFormat="1" ht="49.05" customHeight="1">
      <c r="A158" s="37"/>
      <c r="B158" s="38"/>
      <c r="C158" s="200" t="s">
        <v>232</v>
      </c>
      <c r="D158" s="200" t="s">
        <v>116</v>
      </c>
      <c r="E158" s="201" t="s">
        <v>233</v>
      </c>
      <c r="F158" s="202" t="s">
        <v>234</v>
      </c>
      <c r="G158" s="203" t="s">
        <v>235</v>
      </c>
      <c r="H158" s="204">
        <v>900</v>
      </c>
      <c r="I158" s="205"/>
      <c r="J158" s="206">
        <f>ROUND(I158*H158,2)</f>
        <v>0</v>
      </c>
      <c r="K158" s="207"/>
      <c r="L158" s="43"/>
      <c r="M158" s="208" t="s">
        <v>19</v>
      </c>
      <c r="N158" s="209" t="s">
        <v>40</v>
      </c>
      <c r="O158" s="83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2" t="s">
        <v>133</v>
      </c>
      <c r="AT158" s="212" t="s">
        <v>116</v>
      </c>
      <c r="AU158" s="212" t="s">
        <v>79</v>
      </c>
      <c r="AY158" s="16" t="s">
        <v>114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6" t="s">
        <v>77</v>
      </c>
      <c r="BK158" s="213">
        <f>ROUND(I158*H158,2)</f>
        <v>0</v>
      </c>
      <c r="BL158" s="16" t="s">
        <v>133</v>
      </c>
      <c r="BM158" s="212" t="s">
        <v>236</v>
      </c>
    </row>
    <row r="159" s="2" customFormat="1">
      <c r="A159" s="37"/>
      <c r="B159" s="38"/>
      <c r="C159" s="39"/>
      <c r="D159" s="214" t="s">
        <v>121</v>
      </c>
      <c r="E159" s="39"/>
      <c r="F159" s="215" t="s">
        <v>234</v>
      </c>
      <c r="G159" s="39"/>
      <c r="H159" s="39"/>
      <c r="I159" s="216"/>
      <c r="J159" s="39"/>
      <c r="K159" s="39"/>
      <c r="L159" s="43"/>
      <c r="M159" s="217"/>
      <c r="N159" s="218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121</v>
      </c>
      <c r="AU159" s="16" t="s">
        <v>79</v>
      </c>
    </row>
    <row r="160" s="2" customFormat="1">
      <c r="A160" s="37"/>
      <c r="B160" s="38"/>
      <c r="C160" s="39"/>
      <c r="D160" s="219" t="s">
        <v>123</v>
      </c>
      <c r="E160" s="39"/>
      <c r="F160" s="220" t="s">
        <v>237</v>
      </c>
      <c r="G160" s="39"/>
      <c r="H160" s="39"/>
      <c r="I160" s="216"/>
      <c r="J160" s="39"/>
      <c r="K160" s="39"/>
      <c r="L160" s="43"/>
      <c r="M160" s="217"/>
      <c r="N160" s="218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123</v>
      </c>
      <c r="AU160" s="16" t="s">
        <v>79</v>
      </c>
    </row>
    <row r="161" s="2" customFormat="1" ht="16.5" customHeight="1">
      <c r="A161" s="37"/>
      <c r="B161" s="38"/>
      <c r="C161" s="221" t="s">
        <v>178</v>
      </c>
      <c r="D161" s="221" t="s">
        <v>125</v>
      </c>
      <c r="E161" s="222" t="s">
        <v>238</v>
      </c>
      <c r="F161" s="223" t="s">
        <v>239</v>
      </c>
      <c r="G161" s="224" t="s">
        <v>240</v>
      </c>
      <c r="H161" s="225">
        <v>900</v>
      </c>
      <c r="I161" s="226"/>
      <c r="J161" s="227">
        <f>ROUND(I161*H161,2)</f>
        <v>0</v>
      </c>
      <c r="K161" s="228"/>
      <c r="L161" s="229"/>
      <c r="M161" s="230" t="s">
        <v>19</v>
      </c>
      <c r="N161" s="231" t="s">
        <v>40</v>
      </c>
      <c r="O161" s="83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2" t="s">
        <v>136</v>
      </c>
      <c r="AT161" s="212" t="s">
        <v>125</v>
      </c>
      <c r="AU161" s="212" t="s">
        <v>79</v>
      </c>
      <c r="AY161" s="16" t="s">
        <v>114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6" t="s">
        <v>77</v>
      </c>
      <c r="BK161" s="213">
        <f>ROUND(I161*H161,2)</f>
        <v>0</v>
      </c>
      <c r="BL161" s="16" t="s">
        <v>133</v>
      </c>
      <c r="BM161" s="212" t="s">
        <v>133</v>
      </c>
    </row>
    <row r="162" s="2" customFormat="1">
      <c r="A162" s="37"/>
      <c r="B162" s="38"/>
      <c r="C162" s="39"/>
      <c r="D162" s="214" t="s">
        <v>121</v>
      </c>
      <c r="E162" s="39"/>
      <c r="F162" s="215" t="s">
        <v>239</v>
      </c>
      <c r="G162" s="39"/>
      <c r="H162" s="39"/>
      <c r="I162" s="216"/>
      <c r="J162" s="39"/>
      <c r="K162" s="39"/>
      <c r="L162" s="43"/>
      <c r="M162" s="217"/>
      <c r="N162" s="218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121</v>
      </c>
      <c r="AU162" s="16" t="s">
        <v>79</v>
      </c>
    </row>
    <row r="163" s="2" customFormat="1" ht="49.05" customHeight="1">
      <c r="A163" s="37"/>
      <c r="B163" s="38"/>
      <c r="C163" s="200" t="s">
        <v>241</v>
      </c>
      <c r="D163" s="200" t="s">
        <v>116</v>
      </c>
      <c r="E163" s="201" t="s">
        <v>242</v>
      </c>
      <c r="F163" s="202" t="s">
        <v>243</v>
      </c>
      <c r="G163" s="203" t="s">
        <v>235</v>
      </c>
      <c r="H163" s="204">
        <v>176</v>
      </c>
      <c r="I163" s="205"/>
      <c r="J163" s="206">
        <f>ROUND(I163*H163,2)</f>
        <v>0</v>
      </c>
      <c r="K163" s="207"/>
      <c r="L163" s="43"/>
      <c r="M163" s="208" t="s">
        <v>19</v>
      </c>
      <c r="N163" s="209" t="s">
        <v>40</v>
      </c>
      <c r="O163" s="83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2" t="s">
        <v>133</v>
      </c>
      <c r="AT163" s="212" t="s">
        <v>116</v>
      </c>
      <c r="AU163" s="212" t="s">
        <v>79</v>
      </c>
      <c r="AY163" s="16" t="s">
        <v>114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6" t="s">
        <v>77</v>
      </c>
      <c r="BK163" s="213">
        <f>ROUND(I163*H163,2)</f>
        <v>0</v>
      </c>
      <c r="BL163" s="16" t="s">
        <v>133</v>
      </c>
      <c r="BM163" s="212" t="s">
        <v>244</v>
      </c>
    </row>
    <row r="164" s="2" customFormat="1">
      <c r="A164" s="37"/>
      <c r="B164" s="38"/>
      <c r="C164" s="39"/>
      <c r="D164" s="214" t="s">
        <v>121</v>
      </c>
      <c r="E164" s="39"/>
      <c r="F164" s="215" t="s">
        <v>243</v>
      </c>
      <c r="G164" s="39"/>
      <c r="H164" s="39"/>
      <c r="I164" s="216"/>
      <c r="J164" s="39"/>
      <c r="K164" s="39"/>
      <c r="L164" s="43"/>
      <c r="M164" s="217"/>
      <c r="N164" s="218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121</v>
      </c>
      <c r="AU164" s="16" t="s">
        <v>79</v>
      </c>
    </row>
    <row r="165" s="2" customFormat="1">
      <c r="A165" s="37"/>
      <c r="B165" s="38"/>
      <c r="C165" s="39"/>
      <c r="D165" s="219" t="s">
        <v>123</v>
      </c>
      <c r="E165" s="39"/>
      <c r="F165" s="220" t="s">
        <v>245</v>
      </c>
      <c r="G165" s="39"/>
      <c r="H165" s="39"/>
      <c r="I165" s="216"/>
      <c r="J165" s="39"/>
      <c r="K165" s="39"/>
      <c r="L165" s="43"/>
      <c r="M165" s="217"/>
      <c r="N165" s="218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79</v>
      </c>
    </row>
    <row r="166" s="2" customFormat="1" ht="16.5" customHeight="1">
      <c r="A166" s="37"/>
      <c r="B166" s="38"/>
      <c r="C166" s="221" t="s">
        <v>183</v>
      </c>
      <c r="D166" s="221" t="s">
        <v>125</v>
      </c>
      <c r="E166" s="222" t="s">
        <v>246</v>
      </c>
      <c r="F166" s="223" t="s">
        <v>247</v>
      </c>
      <c r="G166" s="224" t="s">
        <v>240</v>
      </c>
      <c r="H166" s="225">
        <v>110</v>
      </c>
      <c r="I166" s="226"/>
      <c r="J166" s="227">
        <f>ROUND(I166*H166,2)</f>
        <v>0</v>
      </c>
      <c r="K166" s="228"/>
      <c r="L166" s="229"/>
      <c r="M166" s="230" t="s">
        <v>19</v>
      </c>
      <c r="N166" s="231" t="s">
        <v>40</v>
      </c>
      <c r="O166" s="83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2" t="s">
        <v>136</v>
      </c>
      <c r="AT166" s="212" t="s">
        <v>125</v>
      </c>
      <c r="AU166" s="212" t="s">
        <v>79</v>
      </c>
      <c r="AY166" s="16" t="s">
        <v>114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6" t="s">
        <v>77</v>
      </c>
      <c r="BK166" s="213">
        <f>ROUND(I166*H166,2)</f>
        <v>0</v>
      </c>
      <c r="BL166" s="16" t="s">
        <v>133</v>
      </c>
      <c r="BM166" s="212" t="s">
        <v>248</v>
      </c>
    </row>
    <row r="167" s="2" customFormat="1">
      <c r="A167" s="37"/>
      <c r="B167" s="38"/>
      <c r="C167" s="39"/>
      <c r="D167" s="214" t="s">
        <v>121</v>
      </c>
      <c r="E167" s="39"/>
      <c r="F167" s="215" t="s">
        <v>247</v>
      </c>
      <c r="G167" s="39"/>
      <c r="H167" s="39"/>
      <c r="I167" s="216"/>
      <c r="J167" s="39"/>
      <c r="K167" s="39"/>
      <c r="L167" s="43"/>
      <c r="M167" s="217"/>
      <c r="N167" s="218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121</v>
      </c>
      <c r="AU167" s="16" t="s">
        <v>79</v>
      </c>
    </row>
    <row r="168" s="2" customFormat="1" ht="24.15" customHeight="1">
      <c r="A168" s="37"/>
      <c r="B168" s="38"/>
      <c r="C168" s="200" t="s">
        <v>249</v>
      </c>
      <c r="D168" s="200" t="s">
        <v>116</v>
      </c>
      <c r="E168" s="201" t="s">
        <v>250</v>
      </c>
      <c r="F168" s="202" t="s">
        <v>251</v>
      </c>
      <c r="G168" s="203" t="s">
        <v>140</v>
      </c>
      <c r="H168" s="204">
        <v>44</v>
      </c>
      <c r="I168" s="205"/>
      <c r="J168" s="206">
        <f>ROUND(I168*H168,2)</f>
        <v>0</v>
      </c>
      <c r="K168" s="207"/>
      <c r="L168" s="43"/>
      <c r="M168" s="208" t="s">
        <v>19</v>
      </c>
      <c r="N168" s="209" t="s">
        <v>40</v>
      </c>
      <c r="O168" s="83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2" t="s">
        <v>133</v>
      </c>
      <c r="AT168" s="212" t="s">
        <v>116</v>
      </c>
      <c r="AU168" s="212" t="s">
        <v>79</v>
      </c>
      <c r="AY168" s="16" t="s">
        <v>114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6" t="s">
        <v>77</v>
      </c>
      <c r="BK168" s="213">
        <f>ROUND(I168*H168,2)</f>
        <v>0</v>
      </c>
      <c r="BL168" s="16" t="s">
        <v>133</v>
      </c>
      <c r="BM168" s="212" t="s">
        <v>252</v>
      </c>
    </row>
    <row r="169" s="2" customFormat="1">
      <c r="A169" s="37"/>
      <c r="B169" s="38"/>
      <c r="C169" s="39"/>
      <c r="D169" s="214" t="s">
        <v>121</v>
      </c>
      <c r="E169" s="39"/>
      <c r="F169" s="215" t="s">
        <v>253</v>
      </c>
      <c r="G169" s="39"/>
      <c r="H169" s="39"/>
      <c r="I169" s="216"/>
      <c r="J169" s="39"/>
      <c r="K169" s="39"/>
      <c r="L169" s="43"/>
      <c r="M169" s="217"/>
      <c r="N169" s="218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121</v>
      </c>
      <c r="AU169" s="16" t="s">
        <v>79</v>
      </c>
    </row>
    <row r="170" s="2" customFormat="1">
      <c r="A170" s="37"/>
      <c r="B170" s="38"/>
      <c r="C170" s="39"/>
      <c r="D170" s="219" t="s">
        <v>123</v>
      </c>
      <c r="E170" s="39"/>
      <c r="F170" s="220" t="s">
        <v>254</v>
      </c>
      <c r="G170" s="39"/>
      <c r="H170" s="39"/>
      <c r="I170" s="216"/>
      <c r="J170" s="39"/>
      <c r="K170" s="39"/>
      <c r="L170" s="43"/>
      <c r="M170" s="217"/>
      <c r="N170" s="218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123</v>
      </c>
      <c r="AU170" s="16" t="s">
        <v>79</v>
      </c>
    </row>
    <row r="171" s="2" customFormat="1" ht="24.15" customHeight="1">
      <c r="A171" s="37"/>
      <c r="B171" s="38"/>
      <c r="C171" s="221" t="s">
        <v>187</v>
      </c>
      <c r="D171" s="221" t="s">
        <v>125</v>
      </c>
      <c r="E171" s="222" t="s">
        <v>255</v>
      </c>
      <c r="F171" s="223" t="s">
        <v>256</v>
      </c>
      <c r="G171" s="224" t="s">
        <v>140</v>
      </c>
      <c r="H171" s="225">
        <v>44</v>
      </c>
      <c r="I171" s="226"/>
      <c r="J171" s="227">
        <f>ROUND(I171*H171,2)</f>
        <v>0</v>
      </c>
      <c r="K171" s="228"/>
      <c r="L171" s="229"/>
      <c r="M171" s="230" t="s">
        <v>19</v>
      </c>
      <c r="N171" s="231" t="s">
        <v>40</v>
      </c>
      <c r="O171" s="83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2" t="s">
        <v>136</v>
      </c>
      <c r="AT171" s="212" t="s">
        <v>125</v>
      </c>
      <c r="AU171" s="212" t="s">
        <v>79</v>
      </c>
      <c r="AY171" s="16" t="s">
        <v>114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6" t="s">
        <v>77</v>
      </c>
      <c r="BK171" s="213">
        <f>ROUND(I171*H171,2)</f>
        <v>0</v>
      </c>
      <c r="BL171" s="16" t="s">
        <v>133</v>
      </c>
      <c r="BM171" s="212" t="s">
        <v>257</v>
      </c>
    </row>
    <row r="172" s="2" customFormat="1">
      <c r="A172" s="37"/>
      <c r="B172" s="38"/>
      <c r="C172" s="39"/>
      <c r="D172" s="214" t="s">
        <v>121</v>
      </c>
      <c r="E172" s="39"/>
      <c r="F172" s="215" t="s">
        <v>256</v>
      </c>
      <c r="G172" s="39"/>
      <c r="H172" s="39"/>
      <c r="I172" s="216"/>
      <c r="J172" s="39"/>
      <c r="K172" s="39"/>
      <c r="L172" s="43"/>
      <c r="M172" s="217"/>
      <c r="N172" s="218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121</v>
      </c>
      <c r="AU172" s="16" t="s">
        <v>79</v>
      </c>
    </row>
    <row r="173" s="2" customFormat="1" ht="24.15" customHeight="1">
      <c r="A173" s="37"/>
      <c r="B173" s="38"/>
      <c r="C173" s="200" t="s">
        <v>258</v>
      </c>
      <c r="D173" s="200" t="s">
        <v>116</v>
      </c>
      <c r="E173" s="201" t="s">
        <v>250</v>
      </c>
      <c r="F173" s="202" t="s">
        <v>251</v>
      </c>
      <c r="G173" s="203" t="s">
        <v>140</v>
      </c>
      <c r="H173" s="204">
        <v>43</v>
      </c>
      <c r="I173" s="205"/>
      <c r="J173" s="206">
        <f>ROUND(I173*H173,2)</f>
        <v>0</v>
      </c>
      <c r="K173" s="207"/>
      <c r="L173" s="43"/>
      <c r="M173" s="208" t="s">
        <v>19</v>
      </c>
      <c r="N173" s="209" t="s">
        <v>40</v>
      </c>
      <c r="O173" s="83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2" t="s">
        <v>133</v>
      </c>
      <c r="AT173" s="212" t="s">
        <v>116</v>
      </c>
      <c r="AU173" s="212" t="s">
        <v>79</v>
      </c>
      <c r="AY173" s="16" t="s">
        <v>114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6" t="s">
        <v>77</v>
      </c>
      <c r="BK173" s="213">
        <f>ROUND(I173*H173,2)</f>
        <v>0</v>
      </c>
      <c r="BL173" s="16" t="s">
        <v>133</v>
      </c>
      <c r="BM173" s="212" t="s">
        <v>259</v>
      </c>
    </row>
    <row r="174" s="2" customFormat="1">
      <c r="A174" s="37"/>
      <c r="B174" s="38"/>
      <c r="C174" s="39"/>
      <c r="D174" s="214" t="s">
        <v>121</v>
      </c>
      <c r="E174" s="39"/>
      <c r="F174" s="215" t="s">
        <v>253</v>
      </c>
      <c r="G174" s="39"/>
      <c r="H174" s="39"/>
      <c r="I174" s="216"/>
      <c r="J174" s="39"/>
      <c r="K174" s="39"/>
      <c r="L174" s="43"/>
      <c r="M174" s="217"/>
      <c r="N174" s="218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121</v>
      </c>
      <c r="AU174" s="16" t="s">
        <v>79</v>
      </c>
    </row>
    <row r="175" s="2" customFormat="1">
      <c r="A175" s="37"/>
      <c r="B175" s="38"/>
      <c r="C175" s="39"/>
      <c r="D175" s="219" t="s">
        <v>123</v>
      </c>
      <c r="E175" s="39"/>
      <c r="F175" s="220" t="s">
        <v>254</v>
      </c>
      <c r="G175" s="39"/>
      <c r="H175" s="39"/>
      <c r="I175" s="216"/>
      <c r="J175" s="39"/>
      <c r="K175" s="39"/>
      <c r="L175" s="43"/>
      <c r="M175" s="217"/>
      <c r="N175" s="218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123</v>
      </c>
      <c r="AU175" s="16" t="s">
        <v>79</v>
      </c>
    </row>
    <row r="176" s="2" customFormat="1" ht="16.5" customHeight="1">
      <c r="A176" s="37"/>
      <c r="B176" s="38"/>
      <c r="C176" s="221" t="s">
        <v>191</v>
      </c>
      <c r="D176" s="221" t="s">
        <v>125</v>
      </c>
      <c r="E176" s="222" t="s">
        <v>260</v>
      </c>
      <c r="F176" s="223" t="s">
        <v>261</v>
      </c>
      <c r="G176" s="224" t="s">
        <v>140</v>
      </c>
      <c r="H176" s="225">
        <v>43</v>
      </c>
      <c r="I176" s="226"/>
      <c r="J176" s="227">
        <f>ROUND(I176*H176,2)</f>
        <v>0</v>
      </c>
      <c r="K176" s="228"/>
      <c r="L176" s="229"/>
      <c r="M176" s="230" t="s">
        <v>19</v>
      </c>
      <c r="N176" s="231" t="s">
        <v>40</v>
      </c>
      <c r="O176" s="83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2" t="s">
        <v>136</v>
      </c>
      <c r="AT176" s="212" t="s">
        <v>125</v>
      </c>
      <c r="AU176" s="212" t="s">
        <v>79</v>
      </c>
      <c r="AY176" s="16" t="s">
        <v>114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6" t="s">
        <v>77</v>
      </c>
      <c r="BK176" s="213">
        <f>ROUND(I176*H176,2)</f>
        <v>0</v>
      </c>
      <c r="BL176" s="16" t="s">
        <v>133</v>
      </c>
      <c r="BM176" s="212" t="s">
        <v>262</v>
      </c>
    </row>
    <row r="177" s="2" customFormat="1">
      <c r="A177" s="37"/>
      <c r="B177" s="38"/>
      <c r="C177" s="39"/>
      <c r="D177" s="214" t="s">
        <v>121</v>
      </c>
      <c r="E177" s="39"/>
      <c r="F177" s="215" t="s">
        <v>261</v>
      </c>
      <c r="G177" s="39"/>
      <c r="H177" s="39"/>
      <c r="I177" s="216"/>
      <c r="J177" s="39"/>
      <c r="K177" s="39"/>
      <c r="L177" s="43"/>
      <c r="M177" s="217"/>
      <c r="N177" s="218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121</v>
      </c>
      <c r="AU177" s="16" t="s">
        <v>79</v>
      </c>
    </row>
    <row r="178" s="2" customFormat="1" ht="24.15" customHeight="1">
      <c r="A178" s="37"/>
      <c r="B178" s="38"/>
      <c r="C178" s="200" t="s">
        <v>263</v>
      </c>
      <c r="D178" s="200" t="s">
        <v>116</v>
      </c>
      <c r="E178" s="201" t="s">
        <v>264</v>
      </c>
      <c r="F178" s="202" t="s">
        <v>265</v>
      </c>
      <c r="G178" s="203" t="s">
        <v>140</v>
      </c>
      <c r="H178" s="204">
        <v>1</v>
      </c>
      <c r="I178" s="205"/>
      <c r="J178" s="206">
        <f>ROUND(I178*H178,2)</f>
        <v>0</v>
      </c>
      <c r="K178" s="207"/>
      <c r="L178" s="43"/>
      <c r="M178" s="208" t="s">
        <v>19</v>
      </c>
      <c r="N178" s="209" t="s">
        <v>40</v>
      </c>
      <c r="O178" s="83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2" t="s">
        <v>133</v>
      </c>
      <c r="AT178" s="212" t="s">
        <v>116</v>
      </c>
      <c r="AU178" s="212" t="s">
        <v>79</v>
      </c>
      <c r="AY178" s="16" t="s">
        <v>114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6" t="s">
        <v>77</v>
      </c>
      <c r="BK178" s="213">
        <f>ROUND(I178*H178,2)</f>
        <v>0</v>
      </c>
      <c r="BL178" s="16" t="s">
        <v>133</v>
      </c>
      <c r="BM178" s="212" t="s">
        <v>266</v>
      </c>
    </row>
    <row r="179" s="2" customFormat="1">
      <c r="A179" s="37"/>
      <c r="B179" s="38"/>
      <c r="C179" s="39"/>
      <c r="D179" s="214" t="s">
        <v>121</v>
      </c>
      <c r="E179" s="39"/>
      <c r="F179" s="215" t="s">
        <v>267</v>
      </c>
      <c r="G179" s="39"/>
      <c r="H179" s="39"/>
      <c r="I179" s="216"/>
      <c r="J179" s="39"/>
      <c r="K179" s="39"/>
      <c r="L179" s="43"/>
      <c r="M179" s="217"/>
      <c r="N179" s="218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121</v>
      </c>
      <c r="AU179" s="16" t="s">
        <v>79</v>
      </c>
    </row>
    <row r="180" s="2" customFormat="1">
      <c r="A180" s="37"/>
      <c r="B180" s="38"/>
      <c r="C180" s="39"/>
      <c r="D180" s="219" t="s">
        <v>123</v>
      </c>
      <c r="E180" s="39"/>
      <c r="F180" s="220" t="s">
        <v>268</v>
      </c>
      <c r="G180" s="39"/>
      <c r="H180" s="39"/>
      <c r="I180" s="216"/>
      <c r="J180" s="39"/>
      <c r="K180" s="39"/>
      <c r="L180" s="43"/>
      <c r="M180" s="217"/>
      <c r="N180" s="218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123</v>
      </c>
      <c r="AU180" s="16" t="s">
        <v>79</v>
      </c>
    </row>
    <row r="181" s="2" customFormat="1" ht="44.25" customHeight="1">
      <c r="A181" s="37"/>
      <c r="B181" s="38"/>
      <c r="C181" s="200" t="s">
        <v>195</v>
      </c>
      <c r="D181" s="200" t="s">
        <v>116</v>
      </c>
      <c r="E181" s="201" t="s">
        <v>269</v>
      </c>
      <c r="F181" s="202" t="s">
        <v>270</v>
      </c>
      <c r="G181" s="203" t="s">
        <v>235</v>
      </c>
      <c r="H181" s="204">
        <v>450</v>
      </c>
      <c r="I181" s="205"/>
      <c r="J181" s="206">
        <f>ROUND(I181*H181,2)</f>
        <v>0</v>
      </c>
      <c r="K181" s="207"/>
      <c r="L181" s="43"/>
      <c r="M181" s="208" t="s">
        <v>19</v>
      </c>
      <c r="N181" s="209" t="s">
        <v>40</v>
      </c>
      <c r="O181" s="83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2" t="s">
        <v>133</v>
      </c>
      <c r="AT181" s="212" t="s">
        <v>116</v>
      </c>
      <c r="AU181" s="212" t="s">
        <v>79</v>
      </c>
      <c r="AY181" s="16" t="s">
        <v>114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6" t="s">
        <v>77</v>
      </c>
      <c r="BK181" s="213">
        <f>ROUND(I181*H181,2)</f>
        <v>0</v>
      </c>
      <c r="BL181" s="16" t="s">
        <v>133</v>
      </c>
      <c r="BM181" s="212" t="s">
        <v>271</v>
      </c>
    </row>
    <row r="182" s="2" customFormat="1">
      <c r="A182" s="37"/>
      <c r="B182" s="38"/>
      <c r="C182" s="39"/>
      <c r="D182" s="214" t="s">
        <v>121</v>
      </c>
      <c r="E182" s="39"/>
      <c r="F182" s="215" t="s">
        <v>270</v>
      </c>
      <c r="G182" s="39"/>
      <c r="H182" s="39"/>
      <c r="I182" s="216"/>
      <c r="J182" s="39"/>
      <c r="K182" s="39"/>
      <c r="L182" s="43"/>
      <c r="M182" s="217"/>
      <c r="N182" s="218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121</v>
      </c>
      <c r="AU182" s="16" t="s">
        <v>79</v>
      </c>
    </row>
    <row r="183" s="2" customFormat="1" ht="16.5" customHeight="1">
      <c r="A183" s="37"/>
      <c r="B183" s="38"/>
      <c r="C183" s="221" t="s">
        <v>272</v>
      </c>
      <c r="D183" s="221" t="s">
        <v>125</v>
      </c>
      <c r="E183" s="222" t="s">
        <v>273</v>
      </c>
      <c r="F183" s="223" t="s">
        <v>274</v>
      </c>
      <c r="G183" s="224" t="s">
        <v>235</v>
      </c>
      <c r="H183" s="225">
        <v>450</v>
      </c>
      <c r="I183" s="226"/>
      <c r="J183" s="227">
        <f>ROUND(I183*H183,2)</f>
        <v>0</v>
      </c>
      <c r="K183" s="228"/>
      <c r="L183" s="229"/>
      <c r="M183" s="230" t="s">
        <v>19</v>
      </c>
      <c r="N183" s="231" t="s">
        <v>40</v>
      </c>
      <c r="O183" s="83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2" t="s">
        <v>136</v>
      </c>
      <c r="AT183" s="212" t="s">
        <v>125</v>
      </c>
      <c r="AU183" s="212" t="s">
        <v>79</v>
      </c>
      <c r="AY183" s="16" t="s">
        <v>114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6" t="s">
        <v>77</v>
      </c>
      <c r="BK183" s="213">
        <f>ROUND(I183*H183,2)</f>
        <v>0</v>
      </c>
      <c r="BL183" s="16" t="s">
        <v>133</v>
      </c>
      <c r="BM183" s="212" t="s">
        <v>275</v>
      </c>
    </row>
    <row r="184" s="2" customFormat="1">
      <c r="A184" s="37"/>
      <c r="B184" s="38"/>
      <c r="C184" s="39"/>
      <c r="D184" s="214" t="s">
        <v>121</v>
      </c>
      <c r="E184" s="39"/>
      <c r="F184" s="215" t="s">
        <v>274</v>
      </c>
      <c r="G184" s="39"/>
      <c r="H184" s="39"/>
      <c r="I184" s="216"/>
      <c r="J184" s="39"/>
      <c r="K184" s="39"/>
      <c r="L184" s="43"/>
      <c r="M184" s="217"/>
      <c r="N184" s="218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121</v>
      </c>
      <c r="AU184" s="16" t="s">
        <v>79</v>
      </c>
    </row>
    <row r="185" s="2" customFormat="1" ht="44.25" customHeight="1">
      <c r="A185" s="37"/>
      <c r="B185" s="38"/>
      <c r="C185" s="200" t="s">
        <v>198</v>
      </c>
      <c r="D185" s="200" t="s">
        <v>116</v>
      </c>
      <c r="E185" s="201" t="s">
        <v>276</v>
      </c>
      <c r="F185" s="202" t="s">
        <v>277</v>
      </c>
      <c r="G185" s="203" t="s">
        <v>235</v>
      </c>
      <c r="H185" s="204">
        <v>20</v>
      </c>
      <c r="I185" s="205"/>
      <c r="J185" s="206">
        <f>ROUND(I185*H185,2)</f>
        <v>0</v>
      </c>
      <c r="K185" s="207"/>
      <c r="L185" s="43"/>
      <c r="M185" s="208" t="s">
        <v>19</v>
      </c>
      <c r="N185" s="209" t="s">
        <v>40</v>
      </c>
      <c r="O185" s="83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2" t="s">
        <v>133</v>
      </c>
      <c r="AT185" s="212" t="s">
        <v>116</v>
      </c>
      <c r="AU185" s="212" t="s">
        <v>79</v>
      </c>
      <c r="AY185" s="16" t="s">
        <v>114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6" t="s">
        <v>77</v>
      </c>
      <c r="BK185" s="213">
        <f>ROUND(I185*H185,2)</f>
        <v>0</v>
      </c>
      <c r="BL185" s="16" t="s">
        <v>133</v>
      </c>
      <c r="BM185" s="212" t="s">
        <v>278</v>
      </c>
    </row>
    <row r="186" s="2" customFormat="1">
      <c r="A186" s="37"/>
      <c r="B186" s="38"/>
      <c r="C186" s="39"/>
      <c r="D186" s="214" t="s">
        <v>121</v>
      </c>
      <c r="E186" s="39"/>
      <c r="F186" s="215" t="s">
        <v>277</v>
      </c>
      <c r="G186" s="39"/>
      <c r="H186" s="39"/>
      <c r="I186" s="216"/>
      <c r="J186" s="39"/>
      <c r="K186" s="39"/>
      <c r="L186" s="43"/>
      <c r="M186" s="217"/>
      <c r="N186" s="218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121</v>
      </c>
      <c r="AU186" s="16" t="s">
        <v>79</v>
      </c>
    </row>
    <row r="187" s="2" customFormat="1" ht="16.5" customHeight="1">
      <c r="A187" s="37"/>
      <c r="B187" s="38"/>
      <c r="C187" s="221" t="s">
        <v>279</v>
      </c>
      <c r="D187" s="221" t="s">
        <v>125</v>
      </c>
      <c r="E187" s="222" t="s">
        <v>280</v>
      </c>
      <c r="F187" s="223" t="s">
        <v>281</v>
      </c>
      <c r="G187" s="224" t="s">
        <v>235</v>
      </c>
      <c r="H187" s="225">
        <v>20</v>
      </c>
      <c r="I187" s="226"/>
      <c r="J187" s="227">
        <f>ROUND(I187*H187,2)</f>
        <v>0</v>
      </c>
      <c r="K187" s="228"/>
      <c r="L187" s="229"/>
      <c r="M187" s="230" t="s">
        <v>19</v>
      </c>
      <c r="N187" s="231" t="s">
        <v>40</v>
      </c>
      <c r="O187" s="83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2" t="s">
        <v>136</v>
      </c>
      <c r="AT187" s="212" t="s">
        <v>125</v>
      </c>
      <c r="AU187" s="212" t="s">
        <v>79</v>
      </c>
      <c r="AY187" s="16" t="s">
        <v>114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6" t="s">
        <v>77</v>
      </c>
      <c r="BK187" s="213">
        <f>ROUND(I187*H187,2)</f>
        <v>0</v>
      </c>
      <c r="BL187" s="16" t="s">
        <v>133</v>
      </c>
      <c r="BM187" s="212" t="s">
        <v>282</v>
      </c>
    </row>
    <row r="188" s="2" customFormat="1">
      <c r="A188" s="37"/>
      <c r="B188" s="38"/>
      <c r="C188" s="39"/>
      <c r="D188" s="214" t="s">
        <v>121</v>
      </c>
      <c r="E188" s="39"/>
      <c r="F188" s="215" t="s">
        <v>281</v>
      </c>
      <c r="G188" s="39"/>
      <c r="H188" s="39"/>
      <c r="I188" s="216"/>
      <c r="J188" s="39"/>
      <c r="K188" s="39"/>
      <c r="L188" s="43"/>
      <c r="M188" s="217"/>
      <c r="N188" s="218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121</v>
      </c>
      <c r="AU188" s="16" t="s">
        <v>79</v>
      </c>
    </row>
    <row r="189" s="2" customFormat="1" ht="44.25" customHeight="1">
      <c r="A189" s="37"/>
      <c r="B189" s="38"/>
      <c r="C189" s="200" t="s">
        <v>202</v>
      </c>
      <c r="D189" s="200" t="s">
        <v>116</v>
      </c>
      <c r="E189" s="201" t="s">
        <v>283</v>
      </c>
      <c r="F189" s="202" t="s">
        <v>284</v>
      </c>
      <c r="G189" s="203" t="s">
        <v>235</v>
      </c>
      <c r="H189" s="204">
        <v>1256</v>
      </c>
      <c r="I189" s="205"/>
      <c r="J189" s="206">
        <f>ROUND(I189*H189,2)</f>
        <v>0</v>
      </c>
      <c r="K189" s="207"/>
      <c r="L189" s="43"/>
      <c r="M189" s="208" t="s">
        <v>19</v>
      </c>
      <c r="N189" s="209" t="s">
        <v>40</v>
      </c>
      <c r="O189" s="83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2" t="s">
        <v>133</v>
      </c>
      <c r="AT189" s="212" t="s">
        <v>116</v>
      </c>
      <c r="AU189" s="212" t="s">
        <v>79</v>
      </c>
      <c r="AY189" s="16" t="s">
        <v>114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6" t="s">
        <v>77</v>
      </c>
      <c r="BK189" s="213">
        <f>ROUND(I189*H189,2)</f>
        <v>0</v>
      </c>
      <c r="BL189" s="16" t="s">
        <v>133</v>
      </c>
      <c r="BM189" s="212" t="s">
        <v>285</v>
      </c>
    </row>
    <row r="190" s="2" customFormat="1">
      <c r="A190" s="37"/>
      <c r="B190" s="38"/>
      <c r="C190" s="39"/>
      <c r="D190" s="214" t="s">
        <v>121</v>
      </c>
      <c r="E190" s="39"/>
      <c r="F190" s="215" t="s">
        <v>284</v>
      </c>
      <c r="G190" s="39"/>
      <c r="H190" s="39"/>
      <c r="I190" s="216"/>
      <c r="J190" s="39"/>
      <c r="K190" s="39"/>
      <c r="L190" s="43"/>
      <c r="M190" s="217"/>
      <c r="N190" s="218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121</v>
      </c>
      <c r="AU190" s="16" t="s">
        <v>79</v>
      </c>
    </row>
    <row r="191" s="2" customFormat="1" ht="16.5" customHeight="1">
      <c r="A191" s="37"/>
      <c r="B191" s="38"/>
      <c r="C191" s="221" t="s">
        <v>286</v>
      </c>
      <c r="D191" s="221" t="s">
        <v>125</v>
      </c>
      <c r="E191" s="222" t="s">
        <v>287</v>
      </c>
      <c r="F191" s="223" t="s">
        <v>288</v>
      </c>
      <c r="G191" s="224" t="s">
        <v>235</v>
      </c>
      <c r="H191" s="225">
        <v>1256</v>
      </c>
      <c r="I191" s="226"/>
      <c r="J191" s="227">
        <f>ROUND(I191*H191,2)</f>
        <v>0</v>
      </c>
      <c r="K191" s="228"/>
      <c r="L191" s="229"/>
      <c r="M191" s="230" t="s">
        <v>19</v>
      </c>
      <c r="N191" s="231" t="s">
        <v>40</v>
      </c>
      <c r="O191" s="83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2" t="s">
        <v>136</v>
      </c>
      <c r="AT191" s="212" t="s">
        <v>125</v>
      </c>
      <c r="AU191" s="212" t="s">
        <v>79</v>
      </c>
      <c r="AY191" s="16" t="s">
        <v>114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6" t="s">
        <v>77</v>
      </c>
      <c r="BK191" s="213">
        <f>ROUND(I191*H191,2)</f>
        <v>0</v>
      </c>
      <c r="BL191" s="16" t="s">
        <v>133</v>
      </c>
      <c r="BM191" s="212" t="s">
        <v>289</v>
      </c>
    </row>
    <row r="192" s="2" customFormat="1">
      <c r="A192" s="37"/>
      <c r="B192" s="38"/>
      <c r="C192" s="39"/>
      <c r="D192" s="214" t="s">
        <v>121</v>
      </c>
      <c r="E192" s="39"/>
      <c r="F192" s="215" t="s">
        <v>288</v>
      </c>
      <c r="G192" s="39"/>
      <c r="H192" s="39"/>
      <c r="I192" s="216"/>
      <c r="J192" s="39"/>
      <c r="K192" s="39"/>
      <c r="L192" s="43"/>
      <c r="M192" s="217"/>
      <c r="N192" s="218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121</v>
      </c>
      <c r="AU192" s="16" t="s">
        <v>79</v>
      </c>
    </row>
    <row r="193" s="2" customFormat="1" ht="16.5" customHeight="1">
      <c r="A193" s="37"/>
      <c r="B193" s="38"/>
      <c r="C193" s="221" t="s">
        <v>206</v>
      </c>
      <c r="D193" s="221" t="s">
        <v>125</v>
      </c>
      <c r="E193" s="222" t="s">
        <v>290</v>
      </c>
      <c r="F193" s="223" t="s">
        <v>291</v>
      </c>
      <c r="G193" s="224" t="s">
        <v>292</v>
      </c>
      <c r="H193" s="225">
        <v>1</v>
      </c>
      <c r="I193" s="226"/>
      <c r="J193" s="227">
        <f>ROUND(I193*H193,2)</f>
        <v>0</v>
      </c>
      <c r="K193" s="228"/>
      <c r="L193" s="229"/>
      <c r="M193" s="230" t="s">
        <v>19</v>
      </c>
      <c r="N193" s="231" t="s">
        <v>40</v>
      </c>
      <c r="O193" s="83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2" t="s">
        <v>136</v>
      </c>
      <c r="AT193" s="212" t="s">
        <v>125</v>
      </c>
      <c r="AU193" s="212" t="s">
        <v>79</v>
      </c>
      <c r="AY193" s="16" t="s">
        <v>114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6" t="s">
        <v>77</v>
      </c>
      <c r="BK193" s="213">
        <f>ROUND(I193*H193,2)</f>
        <v>0</v>
      </c>
      <c r="BL193" s="16" t="s">
        <v>133</v>
      </c>
      <c r="BM193" s="212" t="s">
        <v>293</v>
      </c>
    </row>
    <row r="194" s="2" customFormat="1">
      <c r="A194" s="37"/>
      <c r="B194" s="38"/>
      <c r="C194" s="39"/>
      <c r="D194" s="214" t="s">
        <v>121</v>
      </c>
      <c r="E194" s="39"/>
      <c r="F194" s="215" t="s">
        <v>291</v>
      </c>
      <c r="G194" s="39"/>
      <c r="H194" s="39"/>
      <c r="I194" s="216"/>
      <c r="J194" s="39"/>
      <c r="K194" s="39"/>
      <c r="L194" s="43"/>
      <c r="M194" s="217"/>
      <c r="N194" s="218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121</v>
      </c>
      <c r="AU194" s="16" t="s">
        <v>79</v>
      </c>
    </row>
    <row r="195" s="2" customFormat="1" ht="44.25" customHeight="1">
      <c r="A195" s="37"/>
      <c r="B195" s="38"/>
      <c r="C195" s="200" t="s">
        <v>294</v>
      </c>
      <c r="D195" s="200" t="s">
        <v>116</v>
      </c>
      <c r="E195" s="201" t="s">
        <v>295</v>
      </c>
      <c r="F195" s="202" t="s">
        <v>296</v>
      </c>
      <c r="G195" s="203" t="s">
        <v>235</v>
      </c>
      <c r="H195" s="204">
        <v>20</v>
      </c>
      <c r="I195" s="205"/>
      <c r="J195" s="206">
        <f>ROUND(I195*H195,2)</f>
        <v>0</v>
      </c>
      <c r="K195" s="207"/>
      <c r="L195" s="43"/>
      <c r="M195" s="208" t="s">
        <v>19</v>
      </c>
      <c r="N195" s="209" t="s">
        <v>40</v>
      </c>
      <c r="O195" s="83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2" t="s">
        <v>133</v>
      </c>
      <c r="AT195" s="212" t="s">
        <v>116</v>
      </c>
      <c r="AU195" s="212" t="s">
        <v>79</v>
      </c>
      <c r="AY195" s="16" t="s">
        <v>114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6" t="s">
        <v>77</v>
      </c>
      <c r="BK195" s="213">
        <f>ROUND(I195*H195,2)</f>
        <v>0</v>
      </c>
      <c r="BL195" s="16" t="s">
        <v>133</v>
      </c>
      <c r="BM195" s="212" t="s">
        <v>297</v>
      </c>
    </row>
    <row r="196" s="2" customFormat="1">
      <c r="A196" s="37"/>
      <c r="B196" s="38"/>
      <c r="C196" s="39"/>
      <c r="D196" s="214" t="s">
        <v>121</v>
      </c>
      <c r="E196" s="39"/>
      <c r="F196" s="215" t="s">
        <v>296</v>
      </c>
      <c r="G196" s="39"/>
      <c r="H196" s="39"/>
      <c r="I196" s="216"/>
      <c r="J196" s="39"/>
      <c r="K196" s="39"/>
      <c r="L196" s="43"/>
      <c r="M196" s="217"/>
      <c r="N196" s="218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121</v>
      </c>
      <c r="AU196" s="16" t="s">
        <v>79</v>
      </c>
    </row>
    <row r="197" s="2" customFormat="1" ht="16.5" customHeight="1">
      <c r="A197" s="37"/>
      <c r="B197" s="38"/>
      <c r="C197" s="221" t="s">
        <v>209</v>
      </c>
      <c r="D197" s="221" t="s">
        <v>125</v>
      </c>
      <c r="E197" s="222" t="s">
        <v>298</v>
      </c>
      <c r="F197" s="223" t="s">
        <v>299</v>
      </c>
      <c r="G197" s="224" t="s">
        <v>235</v>
      </c>
      <c r="H197" s="225">
        <v>20</v>
      </c>
      <c r="I197" s="226"/>
      <c r="J197" s="227">
        <f>ROUND(I197*H197,2)</f>
        <v>0</v>
      </c>
      <c r="K197" s="228"/>
      <c r="L197" s="229"/>
      <c r="M197" s="230" t="s">
        <v>19</v>
      </c>
      <c r="N197" s="231" t="s">
        <v>40</v>
      </c>
      <c r="O197" s="83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2" t="s">
        <v>136</v>
      </c>
      <c r="AT197" s="212" t="s">
        <v>125</v>
      </c>
      <c r="AU197" s="212" t="s">
        <v>79</v>
      </c>
      <c r="AY197" s="16" t="s">
        <v>114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6" t="s">
        <v>77</v>
      </c>
      <c r="BK197" s="213">
        <f>ROUND(I197*H197,2)</f>
        <v>0</v>
      </c>
      <c r="BL197" s="16" t="s">
        <v>133</v>
      </c>
      <c r="BM197" s="212" t="s">
        <v>300</v>
      </c>
    </row>
    <row r="198" s="2" customFormat="1">
      <c r="A198" s="37"/>
      <c r="B198" s="38"/>
      <c r="C198" s="39"/>
      <c r="D198" s="214" t="s">
        <v>121</v>
      </c>
      <c r="E198" s="39"/>
      <c r="F198" s="215" t="s">
        <v>299</v>
      </c>
      <c r="G198" s="39"/>
      <c r="H198" s="39"/>
      <c r="I198" s="216"/>
      <c r="J198" s="39"/>
      <c r="K198" s="39"/>
      <c r="L198" s="43"/>
      <c r="M198" s="217"/>
      <c r="N198" s="218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121</v>
      </c>
      <c r="AU198" s="16" t="s">
        <v>79</v>
      </c>
    </row>
    <row r="199" s="12" customFormat="1" ht="22.8" customHeight="1">
      <c r="A199" s="12"/>
      <c r="B199" s="184"/>
      <c r="C199" s="185"/>
      <c r="D199" s="186" t="s">
        <v>68</v>
      </c>
      <c r="E199" s="198" t="s">
        <v>301</v>
      </c>
      <c r="F199" s="198" t="s">
        <v>302</v>
      </c>
      <c r="G199" s="185"/>
      <c r="H199" s="185"/>
      <c r="I199" s="188"/>
      <c r="J199" s="199">
        <f>BK199</f>
        <v>0</v>
      </c>
      <c r="K199" s="185"/>
      <c r="L199" s="190"/>
      <c r="M199" s="191"/>
      <c r="N199" s="192"/>
      <c r="O199" s="192"/>
      <c r="P199" s="193">
        <f>SUM(P200:P250)</f>
        <v>0</v>
      </c>
      <c r="Q199" s="192"/>
      <c r="R199" s="193">
        <f>SUM(R200:R250)</f>
        <v>0</v>
      </c>
      <c r="S199" s="192"/>
      <c r="T199" s="194">
        <f>SUM(T200:T250)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5" t="s">
        <v>127</v>
      </c>
      <c r="AT199" s="196" t="s">
        <v>68</v>
      </c>
      <c r="AU199" s="196" t="s">
        <v>77</v>
      </c>
      <c r="AY199" s="195" t="s">
        <v>114</v>
      </c>
      <c r="BK199" s="197">
        <f>SUM(BK200:BK250)</f>
        <v>0</v>
      </c>
    </row>
    <row r="200" s="2" customFormat="1" ht="21.75" customHeight="1">
      <c r="A200" s="37"/>
      <c r="B200" s="38"/>
      <c r="C200" s="200" t="s">
        <v>303</v>
      </c>
      <c r="D200" s="200" t="s">
        <v>116</v>
      </c>
      <c r="E200" s="201" t="s">
        <v>304</v>
      </c>
      <c r="F200" s="202" t="s">
        <v>305</v>
      </c>
      <c r="G200" s="203" t="s">
        <v>306</v>
      </c>
      <c r="H200" s="204">
        <v>1</v>
      </c>
      <c r="I200" s="205"/>
      <c r="J200" s="206">
        <f>ROUND(I200*H200,2)</f>
        <v>0</v>
      </c>
      <c r="K200" s="207"/>
      <c r="L200" s="43"/>
      <c r="M200" s="208" t="s">
        <v>19</v>
      </c>
      <c r="N200" s="209" t="s">
        <v>40</v>
      </c>
      <c r="O200" s="83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2" t="s">
        <v>133</v>
      </c>
      <c r="AT200" s="212" t="s">
        <v>116</v>
      </c>
      <c r="AU200" s="212" t="s">
        <v>79</v>
      </c>
      <c r="AY200" s="16" t="s">
        <v>114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6" t="s">
        <v>77</v>
      </c>
      <c r="BK200" s="213">
        <f>ROUND(I200*H200,2)</f>
        <v>0</v>
      </c>
      <c r="BL200" s="16" t="s">
        <v>133</v>
      </c>
      <c r="BM200" s="212" t="s">
        <v>307</v>
      </c>
    </row>
    <row r="201" s="2" customFormat="1">
      <c r="A201" s="37"/>
      <c r="B201" s="38"/>
      <c r="C201" s="39"/>
      <c r="D201" s="214" t="s">
        <v>121</v>
      </c>
      <c r="E201" s="39"/>
      <c r="F201" s="215" t="s">
        <v>305</v>
      </c>
      <c r="G201" s="39"/>
      <c r="H201" s="39"/>
      <c r="I201" s="216"/>
      <c r="J201" s="39"/>
      <c r="K201" s="39"/>
      <c r="L201" s="43"/>
      <c r="M201" s="217"/>
      <c r="N201" s="218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121</v>
      </c>
      <c r="AU201" s="16" t="s">
        <v>79</v>
      </c>
    </row>
    <row r="202" s="2" customFormat="1">
      <c r="A202" s="37"/>
      <c r="B202" s="38"/>
      <c r="C202" s="39"/>
      <c r="D202" s="219" t="s">
        <v>123</v>
      </c>
      <c r="E202" s="39"/>
      <c r="F202" s="220" t="s">
        <v>308</v>
      </c>
      <c r="G202" s="39"/>
      <c r="H202" s="39"/>
      <c r="I202" s="216"/>
      <c r="J202" s="39"/>
      <c r="K202" s="39"/>
      <c r="L202" s="43"/>
      <c r="M202" s="217"/>
      <c r="N202" s="218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123</v>
      </c>
      <c r="AU202" s="16" t="s">
        <v>79</v>
      </c>
    </row>
    <row r="203" s="2" customFormat="1" ht="62.7" customHeight="1">
      <c r="A203" s="37"/>
      <c r="B203" s="38"/>
      <c r="C203" s="200" t="s">
        <v>213</v>
      </c>
      <c r="D203" s="200" t="s">
        <v>116</v>
      </c>
      <c r="E203" s="201" t="s">
        <v>309</v>
      </c>
      <c r="F203" s="202" t="s">
        <v>310</v>
      </c>
      <c r="G203" s="203" t="s">
        <v>311</v>
      </c>
      <c r="H203" s="204">
        <v>100</v>
      </c>
      <c r="I203" s="205"/>
      <c r="J203" s="206">
        <f>ROUND(I203*H203,2)</f>
        <v>0</v>
      </c>
      <c r="K203" s="207"/>
      <c r="L203" s="43"/>
      <c r="M203" s="208" t="s">
        <v>19</v>
      </c>
      <c r="N203" s="209" t="s">
        <v>40</v>
      </c>
      <c r="O203" s="83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2" t="s">
        <v>133</v>
      </c>
      <c r="AT203" s="212" t="s">
        <v>116</v>
      </c>
      <c r="AU203" s="212" t="s">
        <v>79</v>
      </c>
      <c r="AY203" s="16" t="s">
        <v>114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6" t="s">
        <v>77</v>
      </c>
      <c r="BK203" s="213">
        <f>ROUND(I203*H203,2)</f>
        <v>0</v>
      </c>
      <c r="BL203" s="16" t="s">
        <v>133</v>
      </c>
      <c r="BM203" s="212" t="s">
        <v>312</v>
      </c>
    </row>
    <row r="204" s="2" customFormat="1">
      <c r="A204" s="37"/>
      <c r="B204" s="38"/>
      <c r="C204" s="39"/>
      <c r="D204" s="214" t="s">
        <v>121</v>
      </c>
      <c r="E204" s="39"/>
      <c r="F204" s="215" t="s">
        <v>310</v>
      </c>
      <c r="G204" s="39"/>
      <c r="H204" s="39"/>
      <c r="I204" s="216"/>
      <c r="J204" s="39"/>
      <c r="K204" s="39"/>
      <c r="L204" s="43"/>
      <c r="M204" s="217"/>
      <c r="N204" s="218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121</v>
      </c>
      <c r="AU204" s="16" t="s">
        <v>79</v>
      </c>
    </row>
    <row r="205" s="2" customFormat="1" ht="24.15" customHeight="1">
      <c r="A205" s="37"/>
      <c r="B205" s="38"/>
      <c r="C205" s="200" t="s">
        <v>313</v>
      </c>
      <c r="D205" s="200" t="s">
        <v>116</v>
      </c>
      <c r="E205" s="201" t="s">
        <v>314</v>
      </c>
      <c r="F205" s="202" t="s">
        <v>315</v>
      </c>
      <c r="G205" s="203" t="s">
        <v>235</v>
      </c>
      <c r="H205" s="204">
        <v>20</v>
      </c>
      <c r="I205" s="205"/>
      <c r="J205" s="206">
        <f>ROUND(I205*H205,2)</f>
        <v>0</v>
      </c>
      <c r="K205" s="207"/>
      <c r="L205" s="43"/>
      <c r="M205" s="208" t="s">
        <v>19</v>
      </c>
      <c r="N205" s="209" t="s">
        <v>40</v>
      </c>
      <c r="O205" s="83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2" t="s">
        <v>133</v>
      </c>
      <c r="AT205" s="212" t="s">
        <v>116</v>
      </c>
      <c r="AU205" s="212" t="s">
        <v>79</v>
      </c>
      <c r="AY205" s="16" t="s">
        <v>114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6" t="s">
        <v>77</v>
      </c>
      <c r="BK205" s="213">
        <f>ROUND(I205*H205,2)</f>
        <v>0</v>
      </c>
      <c r="BL205" s="16" t="s">
        <v>133</v>
      </c>
      <c r="BM205" s="212" t="s">
        <v>316</v>
      </c>
    </row>
    <row r="206" s="2" customFormat="1">
      <c r="A206" s="37"/>
      <c r="B206" s="38"/>
      <c r="C206" s="39"/>
      <c r="D206" s="214" t="s">
        <v>121</v>
      </c>
      <c r="E206" s="39"/>
      <c r="F206" s="215" t="s">
        <v>315</v>
      </c>
      <c r="G206" s="39"/>
      <c r="H206" s="39"/>
      <c r="I206" s="216"/>
      <c r="J206" s="39"/>
      <c r="K206" s="39"/>
      <c r="L206" s="43"/>
      <c r="M206" s="217"/>
      <c r="N206" s="218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121</v>
      </c>
      <c r="AU206" s="16" t="s">
        <v>79</v>
      </c>
    </row>
    <row r="207" s="2" customFormat="1" ht="76.35" customHeight="1">
      <c r="A207" s="37"/>
      <c r="B207" s="38"/>
      <c r="C207" s="200" t="s">
        <v>216</v>
      </c>
      <c r="D207" s="200" t="s">
        <v>116</v>
      </c>
      <c r="E207" s="201" t="s">
        <v>317</v>
      </c>
      <c r="F207" s="202" t="s">
        <v>318</v>
      </c>
      <c r="G207" s="203" t="s">
        <v>140</v>
      </c>
      <c r="H207" s="204">
        <v>44</v>
      </c>
      <c r="I207" s="205"/>
      <c r="J207" s="206">
        <f>ROUND(I207*H207,2)</f>
        <v>0</v>
      </c>
      <c r="K207" s="207"/>
      <c r="L207" s="43"/>
      <c r="M207" s="208" t="s">
        <v>19</v>
      </c>
      <c r="N207" s="209" t="s">
        <v>40</v>
      </c>
      <c r="O207" s="83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2" t="s">
        <v>133</v>
      </c>
      <c r="AT207" s="212" t="s">
        <v>116</v>
      </c>
      <c r="AU207" s="212" t="s">
        <v>79</v>
      </c>
      <c r="AY207" s="16" t="s">
        <v>114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6" t="s">
        <v>77</v>
      </c>
      <c r="BK207" s="213">
        <f>ROUND(I207*H207,2)</f>
        <v>0</v>
      </c>
      <c r="BL207" s="16" t="s">
        <v>133</v>
      </c>
      <c r="BM207" s="212" t="s">
        <v>319</v>
      </c>
    </row>
    <row r="208" s="2" customFormat="1">
      <c r="A208" s="37"/>
      <c r="B208" s="38"/>
      <c r="C208" s="39"/>
      <c r="D208" s="214" t="s">
        <v>121</v>
      </c>
      <c r="E208" s="39"/>
      <c r="F208" s="215" t="s">
        <v>318</v>
      </c>
      <c r="G208" s="39"/>
      <c r="H208" s="39"/>
      <c r="I208" s="216"/>
      <c r="J208" s="39"/>
      <c r="K208" s="39"/>
      <c r="L208" s="43"/>
      <c r="M208" s="217"/>
      <c r="N208" s="218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121</v>
      </c>
      <c r="AU208" s="16" t="s">
        <v>79</v>
      </c>
    </row>
    <row r="209" s="2" customFormat="1" ht="24.15" customHeight="1">
      <c r="A209" s="37"/>
      <c r="B209" s="38"/>
      <c r="C209" s="221" t="s">
        <v>320</v>
      </c>
      <c r="D209" s="221" t="s">
        <v>125</v>
      </c>
      <c r="E209" s="222" t="s">
        <v>321</v>
      </c>
      <c r="F209" s="223" t="s">
        <v>322</v>
      </c>
      <c r="G209" s="224" t="s">
        <v>140</v>
      </c>
      <c r="H209" s="225">
        <v>14</v>
      </c>
      <c r="I209" s="226"/>
      <c r="J209" s="227">
        <f>ROUND(I209*H209,2)</f>
        <v>0</v>
      </c>
      <c r="K209" s="228"/>
      <c r="L209" s="229"/>
      <c r="M209" s="230" t="s">
        <v>19</v>
      </c>
      <c r="N209" s="231" t="s">
        <v>40</v>
      </c>
      <c r="O209" s="83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2" t="s">
        <v>136</v>
      </c>
      <c r="AT209" s="212" t="s">
        <v>125</v>
      </c>
      <c r="AU209" s="212" t="s">
        <v>79</v>
      </c>
      <c r="AY209" s="16" t="s">
        <v>114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6" t="s">
        <v>77</v>
      </c>
      <c r="BK209" s="213">
        <f>ROUND(I209*H209,2)</f>
        <v>0</v>
      </c>
      <c r="BL209" s="16" t="s">
        <v>133</v>
      </c>
      <c r="BM209" s="212" t="s">
        <v>323</v>
      </c>
    </row>
    <row r="210" s="2" customFormat="1">
      <c r="A210" s="37"/>
      <c r="B210" s="38"/>
      <c r="C210" s="39"/>
      <c r="D210" s="214" t="s">
        <v>121</v>
      </c>
      <c r="E210" s="39"/>
      <c r="F210" s="215" t="s">
        <v>322</v>
      </c>
      <c r="G210" s="39"/>
      <c r="H210" s="39"/>
      <c r="I210" s="216"/>
      <c r="J210" s="39"/>
      <c r="K210" s="39"/>
      <c r="L210" s="43"/>
      <c r="M210" s="217"/>
      <c r="N210" s="218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121</v>
      </c>
      <c r="AU210" s="16" t="s">
        <v>79</v>
      </c>
    </row>
    <row r="211" s="2" customFormat="1" ht="62.7" customHeight="1">
      <c r="A211" s="37"/>
      <c r="B211" s="38"/>
      <c r="C211" s="200" t="s">
        <v>220</v>
      </c>
      <c r="D211" s="200" t="s">
        <v>116</v>
      </c>
      <c r="E211" s="201" t="s">
        <v>324</v>
      </c>
      <c r="F211" s="202" t="s">
        <v>325</v>
      </c>
      <c r="G211" s="203" t="s">
        <v>235</v>
      </c>
      <c r="H211" s="204">
        <v>668</v>
      </c>
      <c r="I211" s="205"/>
      <c r="J211" s="206">
        <f>ROUND(I211*H211,2)</f>
        <v>0</v>
      </c>
      <c r="K211" s="207"/>
      <c r="L211" s="43"/>
      <c r="M211" s="208" t="s">
        <v>19</v>
      </c>
      <c r="N211" s="209" t="s">
        <v>40</v>
      </c>
      <c r="O211" s="83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2" t="s">
        <v>133</v>
      </c>
      <c r="AT211" s="212" t="s">
        <v>116</v>
      </c>
      <c r="AU211" s="212" t="s">
        <v>79</v>
      </c>
      <c r="AY211" s="16" t="s">
        <v>114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6" t="s">
        <v>77</v>
      </c>
      <c r="BK211" s="213">
        <f>ROUND(I211*H211,2)</f>
        <v>0</v>
      </c>
      <c r="BL211" s="16" t="s">
        <v>133</v>
      </c>
      <c r="BM211" s="212" t="s">
        <v>326</v>
      </c>
    </row>
    <row r="212" s="2" customFormat="1">
      <c r="A212" s="37"/>
      <c r="B212" s="38"/>
      <c r="C212" s="39"/>
      <c r="D212" s="214" t="s">
        <v>121</v>
      </c>
      <c r="E212" s="39"/>
      <c r="F212" s="215" t="s">
        <v>325</v>
      </c>
      <c r="G212" s="39"/>
      <c r="H212" s="39"/>
      <c r="I212" s="216"/>
      <c r="J212" s="39"/>
      <c r="K212" s="39"/>
      <c r="L212" s="43"/>
      <c r="M212" s="217"/>
      <c r="N212" s="218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121</v>
      </c>
      <c r="AU212" s="16" t="s">
        <v>79</v>
      </c>
    </row>
    <row r="213" s="2" customFormat="1" ht="62.7" customHeight="1">
      <c r="A213" s="37"/>
      <c r="B213" s="38"/>
      <c r="C213" s="200" t="s">
        <v>327</v>
      </c>
      <c r="D213" s="200" t="s">
        <v>116</v>
      </c>
      <c r="E213" s="201" t="s">
        <v>328</v>
      </c>
      <c r="F213" s="202" t="s">
        <v>329</v>
      </c>
      <c r="G213" s="203" t="s">
        <v>235</v>
      </c>
      <c r="H213" s="204">
        <v>208</v>
      </c>
      <c r="I213" s="205"/>
      <c r="J213" s="206">
        <f>ROUND(I213*H213,2)</f>
        <v>0</v>
      </c>
      <c r="K213" s="207"/>
      <c r="L213" s="43"/>
      <c r="M213" s="208" t="s">
        <v>19</v>
      </c>
      <c r="N213" s="209" t="s">
        <v>40</v>
      </c>
      <c r="O213" s="83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2" t="s">
        <v>133</v>
      </c>
      <c r="AT213" s="212" t="s">
        <v>116</v>
      </c>
      <c r="AU213" s="212" t="s">
        <v>79</v>
      </c>
      <c r="AY213" s="16" t="s">
        <v>114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6" t="s">
        <v>77</v>
      </c>
      <c r="BK213" s="213">
        <f>ROUND(I213*H213,2)</f>
        <v>0</v>
      </c>
      <c r="BL213" s="16" t="s">
        <v>133</v>
      </c>
      <c r="BM213" s="212" t="s">
        <v>330</v>
      </c>
    </row>
    <row r="214" s="2" customFormat="1">
      <c r="A214" s="37"/>
      <c r="B214" s="38"/>
      <c r="C214" s="39"/>
      <c r="D214" s="214" t="s">
        <v>121</v>
      </c>
      <c r="E214" s="39"/>
      <c r="F214" s="215" t="s">
        <v>329</v>
      </c>
      <c r="G214" s="39"/>
      <c r="H214" s="39"/>
      <c r="I214" s="216"/>
      <c r="J214" s="39"/>
      <c r="K214" s="39"/>
      <c r="L214" s="43"/>
      <c r="M214" s="217"/>
      <c r="N214" s="218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121</v>
      </c>
      <c r="AU214" s="16" t="s">
        <v>79</v>
      </c>
    </row>
    <row r="215" s="2" customFormat="1" ht="44.25" customHeight="1">
      <c r="A215" s="37"/>
      <c r="B215" s="38"/>
      <c r="C215" s="200" t="s">
        <v>224</v>
      </c>
      <c r="D215" s="200" t="s">
        <v>116</v>
      </c>
      <c r="E215" s="201" t="s">
        <v>331</v>
      </c>
      <c r="F215" s="202" t="s">
        <v>332</v>
      </c>
      <c r="G215" s="203" t="s">
        <v>235</v>
      </c>
      <c r="H215" s="204">
        <v>876</v>
      </c>
      <c r="I215" s="205"/>
      <c r="J215" s="206">
        <f>ROUND(I215*H215,2)</f>
        <v>0</v>
      </c>
      <c r="K215" s="207"/>
      <c r="L215" s="43"/>
      <c r="M215" s="208" t="s">
        <v>19</v>
      </c>
      <c r="N215" s="209" t="s">
        <v>40</v>
      </c>
      <c r="O215" s="83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2" t="s">
        <v>133</v>
      </c>
      <c r="AT215" s="212" t="s">
        <v>116</v>
      </c>
      <c r="AU215" s="212" t="s">
        <v>79</v>
      </c>
      <c r="AY215" s="16" t="s">
        <v>114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6" t="s">
        <v>77</v>
      </c>
      <c r="BK215" s="213">
        <f>ROUND(I215*H215,2)</f>
        <v>0</v>
      </c>
      <c r="BL215" s="16" t="s">
        <v>133</v>
      </c>
      <c r="BM215" s="212" t="s">
        <v>333</v>
      </c>
    </row>
    <row r="216" s="2" customFormat="1">
      <c r="A216" s="37"/>
      <c r="B216" s="38"/>
      <c r="C216" s="39"/>
      <c r="D216" s="214" t="s">
        <v>121</v>
      </c>
      <c r="E216" s="39"/>
      <c r="F216" s="215" t="s">
        <v>332</v>
      </c>
      <c r="G216" s="39"/>
      <c r="H216" s="39"/>
      <c r="I216" s="216"/>
      <c r="J216" s="39"/>
      <c r="K216" s="39"/>
      <c r="L216" s="43"/>
      <c r="M216" s="217"/>
      <c r="N216" s="218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121</v>
      </c>
      <c r="AU216" s="16" t="s">
        <v>79</v>
      </c>
    </row>
    <row r="217" s="2" customFormat="1" ht="16.5" customHeight="1">
      <c r="A217" s="37"/>
      <c r="B217" s="38"/>
      <c r="C217" s="221" t="s">
        <v>334</v>
      </c>
      <c r="D217" s="221" t="s">
        <v>125</v>
      </c>
      <c r="E217" s="222" t="s">
        <v>335</v>
      </c>
      <c r="F217" s="223" t="s">
        <v>336</v>
      </c>
      <c r="G217" s="224" t="s">
        <v>235</v>
      </c>
      <c r="H217" s="225">
        <v>876</v>
      </c>
      <c r="I217" s="226"/>
      <c r="J217" s="227">
        <f>ROUND(I217*H217,2)</f>
        <v>0</v>
      </c>
      <c r="K217" s="228"/>
      <c r="L217" s="229"/>
      <c r="M217" s="230" t="s">
        <v>19</v>
      </c>
      <c r="N217" s="231" t="s">
        <v>40</v>
      </c>
      <c r="O217" s="83"/>
      <c r="P217" s="210">
        <f>O217*H217</f>
        <v>0</v>
      </c>
      <c r="Q217" s="210">
        <v>0</v>
      </c>
      <c r="R217" s="210">
        <f>Q217*H217</f>
        <v>0</v>
      </c>
      <c r="S217" s="210">
        <v>0</v>
      </c>
      <c r="T217" s="21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2" t="s">
        <v>136</v>
      </c>
      <c r="AT217" s="212" t="s">
        <v>125</v>
      </c>
      <c r="AU217" s="212" t="s">
        <v>79</v>
      </c>
      <c r="AY217" s="16" t="s">
        <v>114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6" t="s">
        <v>77</v>
      </c>
      <c r="BK217" s="213">
        <f>ROUND(I217*H217,2)</f>
        <v>0</v>
      </c>
      <c r="BL217" s="16" t="s">
        <v>133</v>
      </c>
      <c r="BM217" s="212" t="s">
        <v>337</v>
      </c>
    </row>
    <row r="218" s="2" customFormat="1">
      <c r="A218" s="37"/>
      <c r="B218" s="38"/>
      <c r="C218" s="39"/>
      <c r="D218" s="214" t="s">
        <v>121</v>
      </c>
      <c r="E218" s="39"/>
      <c r="F218" s="215" t="s">
        <v>336</v>
      </c>
      <c r="G218" s="39"/>
      <c r="H218" s="39"/>
      <c r="I218" s="216"/>
      <c r="J218" s="39"/>
      <c r="K218" s="39"/>
      <c r="L218" s="43"/>
      <c r="M218" s="217"/>
      <c r="N218" s="218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121</v>
      </c>
      <c r="AU218" s="16" t="s">
        <v>79</v>
      </c>
    </row>
    <row r="219" s="2" customFormat="1" ht="33" customHeight="1">
      <c r="A219" s="37"/>
      <c r="B219" s="38"/>
      <c r="C219" s="200" t="s">
        <v>228</v>
      </c>
      <c r="D219" s="200" t="s">
        <v>116</v>
      </c>
      <c r="E219" s="201" t="s">
        <v>338</v>
      </c>
      <c r="F219" s="202" t="s">
        <v>339</v>
      </c>
      <c r="G219" s="203" t="s">
        <v>235</v>
      </c>
      <c r="H219" s="204">
        <v>1219</v>
      </c>
      <c r="I219" s="205"/>
      <c r="J219" s="206">
        <f>ROUND(I219*H219,2)</f>
        <v>0</v>
      </c>
      <c r="K219" s="207"/>
      <c r="L219" s="43"/>
      <c r="M219" s="208" t="s">
        <v>19</v>
      </c>
      <c r="N219" s="209" t="s">
        <v>40</v>
      </c>
      <c r="O219" s="83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2" t="s">
        <v>133</v>
      </c>
      <c r="AT219" s="212" t="s">
        <v>116</v>
      </c>
      <c r="AU219" s="212" t="s">
        <v>79</v>
      </c>
      <c r="AY219" s="16" t="s">
        <v>114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6" t="s">
        <v>77</v>
      </c>
      <c r="BK219" s="213">
        <f>ROUND(I219*H219,2)</f>
        <v>0</v>
      </c>
      <c r="BL219" s="16" t="s">
        <v>133</v>
      </c>
      <c r="BM219" s="212" t="s">
        <v>340</v>
      </c>
    </row>
    <row r="220" s="2" customFormat="1">
      <c r="A220" s="37"/>
      <c r="B220" s="38"/>
      <c r="C220" s="39"/>
      <c r="D220" s="214" t="s">
        <v>121</v>
      </c>
      <c r="E220" s="39"/>
      <c r="F220" s="215" t="s">
        <v>339</v>
      </c>
      <c r="G220" s="39"/>
      <c r="H220" s="39"/>
      <c r="I220" s="216"/>
      <c r="J220" s="39"/>
      <c r="K220" s="39"/>
      <c r="L220" s="43"/>
      <c r="M220" s="217"/>
      <c r="N220" s="218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121</v>
      </c>
      <c r="AU220" s="16" t="s">
        <v>79</v>
      </c>
    </row>
    <row r="221" s="2" customFormat="1" ht="24.15" customHeight="1">
      <c r="A221" s="37"/>
      <c r="B221" s="38"/>
      <c r="C221" s="221" t="s">
        <v>341</v>
      </c>
      <c r="D221" s="221" t="s">
        <v>125</v>
      </c>
      <c r="E221" s="222" t="s">
        <v>342</v>
      </c>
      <c r="F221" s="223" t="s">
        <v>343</v>
      </c>
      <c r="G221" s="224" t="s">
        <v>235</v>
      </c>
      <c r="H221" s="225">
        <v>1219</v>
      </c>
      <c r="I221" s="226"/>
      <c r="J221" s="227">
        <f>ROUND(I221*H221,2)</f>
        <v>0</v>
      </c>
      <c r="K221" s="228"/>
      <c r="L221" s="229"/>
      <c r="M221" s="230" t="s">
        <v>19</v>
      </c>
      <c r="N221" s="231" t="s">
        <v>40</v>
      </c>
      <c r="O221" s="83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2" t="s">
        <v>136</v>
      </c>
      <c r="AT221" s="212" t="s">
        <v>125</v>
      </c>
      <c r="AU221" s="212" t="s">
        <v>79</v>
      </c>
      <c r="AY221" s="16" t="s">
        <v>114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6" t="s">
        <v>77</v>
      </c>
      <c r="BK221" s="213">
        <f>ROUND(I221*H221,2)</f>
        <v>0</v>
      </c>
      <c r="BL221" s="16" t="s">
        <v>133</v>
      </c>
      <c r="BM221" s="212" t="s">
        <v>344</v>
      </c>
    </row>
    <row r="222" s="2" customFormat="1">
      <c r="A222" s="37"/>
      <c r="B222" s="38"/>
      <c r="C222" s="39"/>
      <c r="D222" s="214" t="s">
        <v>121</v>
      </c>
      <c r="E222" s="39"/>
      <c r="F222" s="215" t="s">
        <v>343</v>
      </c>
      <c r="G222" s="39"/>
      <c r="H222" s="39"/>
      <c r="I222" s="216"/>
      <c r="J222" s="39"/>
      <c r="K222" s="39"/>
      <c r="L222" s="43"/>
      <c r="M222" s="217"/>
      <c r="N222" s="218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121</v>
      </c>
      <c r="AU222" s="16" t="s">
        <v>79</v>
      </c>
    </row>
    <row r="223" s="2" customFormat="1" ht="37.8" customHeight="1">
      <c r="A223" s="37"/>
      <c r="B223" s="38"/>
      <c r="C223" s="200" t="s">
        <v>231</v>
      </c>
      <c r="D223" s="200" t="s">
        <v>116</v>
      </c>
      <c r="E223" s="201" t="s">
        <v>345</v>
      </c>
      <c r="F223" s="202" t="s">
        <v>346</v>
      </c>
      <c r="G223" s="203" t="s">
        <v>235</v>
      </c>
      <c r="H223" s="204">
        <v>668</v>
      </c>
      <c r="I223" s="205"/>
      <c r="J223" s="206">
        <f>ROUND(I223*H223,2)</f>
        <v>0</v>
      </c>
      <c r="K223" s="207"/>
      <c r="L223" s="43"/>
      <c r="M223" s="208" t="s">
        <v>19</v>
      </c>
      <c r="N223" s="209" t="s">
        <v>40</v>
      </c>
      <c r="O223" s="83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2" t="s">
        <v>133</v>
      </c>
      <c r="AT223" s="212" t="s">
        <v>116</v>
      </c>
      <c r="AU223" s="212" t="s">
        <v>79</v>
      </c>
      <c r="AY223" s="16" t="s">
        <v>114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6" t="s">
        <v>77</v>
      </c>
      <c r="BK223" s="213">
        <f>ROUND(I223*H223,2)</f>
        <v>0</v>
      </c>
      <c r="BL223" s="16" t="s">
        <v>133</v>
      </c>
      <c r="BM223" s="212" t="s">
        <v>347</v>
      </c>
    </row>
    <row r="224" s="2" customFormat="1">
      <c r="A224" s="37"/>
      <c r="B224" s="38"/>
      <c r="C224" s="39"/>
      <c r="D224" s="214" t="s">
        <v>121</v>
      </c>
      <c r="E224" s="39"/>
      <c r="F224" s="215" t="s">
        <v>346</v>
      </c>
      <c r="G224" s="39"/>
      <c r="H224" s="39"/>
      <c r="I224" s="216"/>
      <c r="J224" s="39"/>
      <c r="K224" s="39"/>
      <c r="L224" s="43"/>
      <c r="M224" s="217"/>
      <c r="N224" s="218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121</v>
      </c>
      <c r="AU224" s="16" t="s">
        <v>79</v>
      </c>
    </row>
    <row r="225" s="2" customFormat="1" ht="16.5" customHeight="1">
      <c r="A225" s="37"/>
      <c r="B225" s="38"/>
      <c r="C225" s="221" t="s">
        <v>348</v>
      </c>
      <c r="D225" s="221" t="s">
        <v>125</v>
      </c>
      <c r="E225" s="222" t="s">
        <v>349</v>
      </c>
      <c r="F225" s="223" t="s">
        <v>350</v>
      </c>
      <c r="G225" s="224" t="s">
        <v>119</v>
      </c>
      <c r="H225" s="225">
        <v>17.925000000000001</v>
      </c>
      <c r="I225" s="226"/>
      <c r="J225" s="227">
        <f>ROUND(I225*H225,2)</f>
        <v>0</v>
      </c>
      <c r="K225" s="228"/>
      <c r="L225" s="229"/>
      <c r="M225" s="230" t="s">
        <v>19</v>
      </c>
      <c r="N225" s="231" t="s">
        <v>40</v>
      </c>
      <c r="O225" s="83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2" t="s">
        <v>136</v>
      </c>
      <c r="AT225" s="212" t="s">
        <v>125</v>
      </c>
      <c r="AU225" s="212" t="s">
        <v>79</v>
      </c>
      <c r="AY225" s="16" t="s">
        <v>114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6" t="s">
        <v>77</v>
      </c>
      <c r="BK225" s="213">
        <f>ROUND(I225*H225,2)</f>
        <v>0</v>
      </c>
      <c r="BL225" s="16" t="s">
        <v>133</v>
      </c>
      <c r="BM225" s="212" t="s">
        <v>351</v>
      </c>
    </row>
    <row r="226" s="2" customFormat="1">
      <c r="A226" s="37"/>
      <c r="B226" s="38"/>
      <c r="C226" s="39"/>
      <c r="D226" s="214" t="s">
        <v>121</v>
      </c>
      <c r="E226" s="39"/>
      <c r="F226" s="215" t="s">
        <v>350</v>
      </c>
      <c r="G226" s="39"/>
      <c r="H226" s="39"/>
      <c r="I226" s="216"/>
      <c r="J226" s="39"/>
      <c r="K226" s="39"/>
      <c r="L226" s="43"/>
      <c r="M226" s="217"/>
      <c r="N226" s="218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121</v>
      </c>
      <c r="AU226" s="16" t="s">
        <v>79</v>
      </c>
    </row>
    <row r="227" s="2" customFormat="1" ht="37.8" customHeight="1">
      <c r="A227" s="37"/>
      <c r="B227" s="38"/>
      <c r="C227" s="200" t="s">
        <v>236</v>
      </c>
      <c r="D227" s="200" t="s">
        <v>116</v>
      </c>
      <c r="E227" s="201" t="s">
        <v>352</v>
      </c>
      <c r="F227" s="202" t="s">
        <v>353</v>
      </c>
      <c r="G227" s="203" t="s">
        <v>235</v>
      </c>
      <c r="H227" s="204">
        <v>208</v>
      </c>
      <c r="I227" s="205"/>
      <c r="J227" s="206">
        <f>ROUND(I227*H227,2)</f>
        <v>0</v>
      </c>
      <c r="K227" s="207"/>
      <c r="L227" s="43"/>
      <c r="M227" s="208" t="s">
        <v>19</v>
      </c>
      <c r="N227" s="209" t="s">
        <v>40</v>
      </c>
      <c r="O227" s="83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2" t="s">
        <v>133</v>
      </c>
      <c r="AT227" s="212" t="s">
        <v>116</v>
      </c>
      <c r="AU227" s="212" t="s">
        <v>79</v>
      </c>
      <c r="AY227" s="16" t="s">
        <v>114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6" t="s">
        <v>77</v>
      </c>
      <c r="BK227" s="213">
        <f>ROUND(I227*H227,2)</f>
        <v>0</v>
      </c>
      <c r="BL227" s="16" t="s">
        <v>133</v>
      </c>
      <c r="BM227" s="212" t="s">
        <v>354</v>
      </c>
    </row>
    <row r="228" s="2" customFormat="1">
      <c r="A228" s="37"/>
      <c r="B228" s="38"/>
      <c r="C228" s="39"/>
      <c r="D228" s="214" t="s">
        <v>121</v>
      </c>
      <c r="E228" s="39"/>
      <c r="F228" s="215" t="s">
        <v>353</v>
      </c>
      <c r="G228" s="39"/>
      <c r="H228" s="39"/>
      <c r="I228" s="216"/>
      <c r="J228" s="39"/>
      <c r="K228" s="39"/>
      <c r="L228" s="43"/>
      <c r="M228" s="217"/>
      <c r="N228" s="218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121</v>
      </c>
      <c r="AU228" s="16" t="s">
        <v>79</v>
      </c>
    </row>
    <row r="229" s="2" customFormat="1" ht="24.15" customHeight="1">
      <c r="A229" s="37"/>
      <c r="B229" s="38"/>
      <c r="C229" s="200" t="s">
        <v>355</v>
      </c>
      <c r="D229" s="200" t="s">
        <v>116</v>
      </c>
      <c r="E229" s="201" t="s">
        <v>356</v>
      </c>
      <c r="F229" s="202" t="s">
        <v>357</v>
      </c>
      <c r="G229" s="203" t="s">
        <v>119</v>
      </c>
      <c r="H229" s="204">
        <v>55</v>
      </c>
      <c r="I229" s="205"/>
      <c r="J229" s="206">
        <f>ROUND(I229*H229,2)</f>
        <v>0</v>
      </c>
      <c r="K229" s="207"/>
      <c r="L229" s="43"/>
      <c r="M229" s="208" t="s">
        <v>19</v>
      </c>
      <c r="N229" s="209" t="s">
        <v>40</v>
      </c>
      <c r="O229" s="83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2" t="s">
        <v>133</v>
      </c>
      <c r="AT229" s="212" t="s">
        <v>116</v>
      </c>
      <c r="AU229" s="212" t="s">
        <v>79</v>
      </c>
      <c r="AY229" s="16" t="s">
        <v>114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6" t="s">
        <v>77</v>
      </c>
      <c r="BK229" s="213">
        <f>ROUND(I229*H229,2)</f>
        <v>0</v>
      </c>
      <c r="BL229" s="16" t="s">
        <v>133</v>
      </c>
      <c r="BM229" s="212" t="s">
        <v>358</v>
      </c>
    </row>
    <row r="230" s="2" customFormat="1">
      <c r="A230" s="37"/>
      <c r="B230" s="38"/>
      <c r="C230" s="39"/>
      <c r="D230" s="214" t="s">
        <v>121</v>
      </c>
      <c r="E230" s="39"/>
      <c r="F230" s="215" t="s">
        <v>357</v>
      </c>
      <c r="G230" s="39"/>
      <c r="H230" s="39"/>
      <c r="I230" s="216"/>
      <c r="J230" s="39"/>
      <c r="K230" s="39"/>
      <c r="L230" s="43"/>
      <c r="M230" s="217"/>
      <c r="N230" s="218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121</v>
      </c>
      <c r="AU230" s="16" t="s">
        <v>79</v>
      </c>
    </row>
    <row r="231" s="2" customFormat="1" ht="37.8" customHeight="1">
      <c r="A231" s="37"/>
      <c r="B231" s="38"/>
      <c r="C231" s="200" t="s">
        <v>133</v>
      </c>
      <c r="D231" s="200" t="s">
        <v>116</v>
      </c>
      <c r="E231" s="201" t="s">
        <v>359</v>
      </c>
      <c r="F231" s="202" t="s">
        <v>360</v>
      </c>
      <c r="G231" s="203" t="s">
        <v>119</v>
      </c>
      <c r="H231" s="204">
        <v>55</v>
      </c>
      <c r="I231" s="205"/>
      <c r="J231" s="206">
        <f>ROUND(I231*H231,2)</f>
        <v>0</v>
      </c>
      <c r="K231" s="207"/>
      <c r="L231" s="43"/>
      <c r="M231" s="208" t="s">
        <v>19</v>
      </c>
      <c r="N231" s="209" t="s">
        <v>40</v>
      </c>
      <c r="O231" s="83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2" t="s">
        <v>133</v>
      </c>
      <c r="AT231" s="212" t="s">
        <v>116</v>
      </c>
      <c r="AU231" s="212" t="s">
        <v>79</v>
      </c>
      <c r="AY231" s="16" t="s">
        <v>114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6" t="s">
        <v>77</v>
      </c>
      <c r="BK231" s="213">
        <f>ROUND(I231*H231,2)</f>
        <v>0</v>
      </c>
      <c r="BL231" s="16" t="s">
        <v>133</v>
      </c>
      <c r="BM231" s="212" t="s">
        <v>361</v>
      </c>
    </row>
    <row r="232" s="2" customFormat="1">
      <c r="A232" s="37"/>
      <c r="B232" s="38"/>
      <c r="C232" s="39"/>
      <c r="D232" s="214" t="s">
        <v>121</v>
      </c>
      <c r="E232" s="39"/>
      <c r="F232" s="215" t="s">
        <v>360</v>
      </c>
      <c r="G232" s="39"/>
      <c r="H232" s="39"/>
      <c r="I232" s="216"/>
      <c r="J232" s="39"/>
      <c r="K232" s="39"/>
      <c r="L232" s="43"/>
      <c r="M232" s="217"/>
      <c r="N232" s="218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121</v>
      </c>
      <c r="AU232" s="16" t="s">
        <v>79</v>
      </c>
    </row>
    <row r="233" s="13" customFormat="1">
      <c r="A233" s="13"/>
      <c r="B233" s="232"/>
      <c r="C233" s="233"/>
      <c r="D233" s="214" t="s">
        <v>362</v>
      </c>
      <c r="E233" s="234" t="s">
        <v>19</v>
      </c>
      <c r="F233" s="235" t="s">
        <v>363</v>
      </c>
      <c r="G233" s="233"/>
      <c r="H233" s="236">
        <v>55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362</v>
      </c>
      <c r="AU233" s="242" t="s">
        <v>79</v>
      </c>
      <c r="AV233" s="13" t="s">
        <v>79</v>
      </c>
      <c r="AW233" s="13" t="s">
        <v>31</v>
      </c>
      <c r="AX233" s="13" t="s">
        <v>69</v>
      </c>
      <c r="AY233" s="242" t="s">
        <v>114</v>
      </c>
    </row>
    <row r="234" s="14" customFormat="1">
      <c r="A234" s="14"/>
      <c r="B234" s="243"/>
      <c r="C234" s="244"/>
      <c r="D234" s="214" t="s">
        <v>362</v>
      </c>
      <c r="E234" s="245" t="s">
        <v>19</v>
      </c>
      <c r="F234" s="246" t="s">
        <v>364</v>
      </c>
      <c r="G234" s="244"/>
      <c r="H234" s="247">
        <v>55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362</v>
      </c>
      <c r="AU234" s="253" t="s">
        <v>79</v>
      </c>
      <c r="AV234" s="14" t="s">
        <v>120</v>
      </c>
      <c r="AW234" s="14" t="s">
        <v>31</v>
      </c>
      <c r="AX234" s="14" t="s">
        <v>77</v>
      </c>
      <c r="AY234" s="253" t="s">
        <v>114</v>
      </c>
    </row>
    <row r="235" s="2" customFormat="1" ht="24.15" customHeight="1">
      <c r="A235" s="37"/>
      <c r="B235" s="38"/>
      <c r="C235" s="221" t="s">
        <v>365</v>
      </c>
      <c r="D235" s="221" t="s">
        <v>125</v>
      </c>
      <c r="E235" s="222" t="s">
        <v>366</v>
      </c>
      <c r="F235" s="223" t="s">
        <v>367</v>
      </c>
      <c r="G235" s="224" t="s">
        <v>368</v>
      </c>
      <c r="H235" s="225">
        <v>33</v>
      </c>
      <c r="I235" s="226"/>
      <c r="J235" s="227">
        <f>ROUND(I235*H235,2)</f>
        <v>0</v>
      </c>
      <c r="K235" s="228"/>
      <c r="L235" s="229"/>
      <c r="M235" s="230" t="s">
        <v>19</v>
      </c>
      <c r="N235" s="231" t="s">
        <v>40</v>
      </c>
      <c r="O235" s="83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2" t="s">
        <v>136</v>
      </c>
      <c r="AT235" s="212" t="s">
        <v>125</v>
      </c>
      <c r="AU235" s="212" t="s">
        <v>79</v>
      </c>
      <c r="AY235" s="16" t="s">
        <v>114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6" t="s">
        <v>77</v>
      </c>
      <c r="BK235" s="213">
        <f>ROUND(I235*H235,2)</f>
        <v>0</v>
      </c>
      <c r="BL235" s="16" t="s">
        <v>133</v>
      </c>
      <c r="BM235" s="212" t="s">
        <v>369</v>
      </c>
    </row>
    <row r="236" s="2" customFormat="1">
      <c r="A236" s="37"/>
      <c r="B236" s="38"/>
      <c r="C236" s="39"/>
      <c r="D236" s="214" t="s">
        <v>121</v>
      </c>
      <c r="E236" s="39"/>
      <c r="F236" s="215" t="s">
        <v>367</v>
      </c>
      <c r="G236" s="39"/>
      <c r="H236" s="39"/>
      <c r="I236" s="216"/>
      <c r="J236" s="39"/>
      <c r="K236" s="39"/>
      <c r="L236" s="43"/>
      <c r="M236" s="217"/>
      <c r="N236" s="218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121</v>
      </c>
      <c r="AU236" s="16" t="s">
        <v>79</v>
      </c>
    </row>
    <row r="237" s="2" customFormat="1" ht="44.25" customHeight="1">
      <c r="A237" s="37"/>
      <c r="B237" s="38"/>
      <c r="C237" s="200" t="s">
        <v>244</v>
      </c>
      <c r="D237" s="200" t="s">
        <v>116</v>
      </c>
      <c r="E237" s="201" t="s">
        <v>370</v>
      </c>
      <c r="F237" s="202" t="s">
        <v>371</v>
      </c>
      <c r="G237" s="203" t="s">
        <v>311</v>
      </c>
      <c r="H237" s="204">
        <v>10</v>
      </c>
      <c r="I237" s="205"/>
      <c r="J237" s="206">
        <f>ROUND(I237*H237,2)</f>
        <v>0</v>
      </c>
      <c r="K237" s="207"/>
      <c r="L237" s="43"/>
      <c r="M237" s="208" t="s">
        <v>19</v>
      </c>
      <c r="N237" s="209" t="s">
        <v>40</v>
      </c>
      <c r="O237" s="83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2" t="s">
        <v>133</v>
      </c>
      <c r="AT237" s="212" t="s">
        <v>116</v>
      </c>
      <c r="AU237" s="212" t="s">
        <v>79</v>
      </c>
      <c r="AY237" s="16" t="s">
        <v>114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6" t="s">
        <v>77</v>
      </c>
      <c r="BK237" s="213">
        <f>ROUND(I237*H237,2)</f>
        <v>0</v>
      </c>
      <c r="BL237" s="16" t="s">
        <v>133</v>
      </c>
      <c r="BM237" s="212" t="s">
        <v>372</v>
      </c>
    </row>
    <row r="238" s="2" customFormat="1">
      <c r="A238" s="37"/>
      <c r="B238" s="38"/>
      <c r="C238" s="39"/>
      <c r="D238" s="214" t="s">
        <v>121</v>
      </c>
      <c r="E238" s="39"/>
      <c r="F238" s="215" t="s">
        <v>371</v>
      </c>
      <c r="G238" s="39"/>
      <c r="H238" s="39"/>
      <c r="I238" s="216"/>
      <c r="J238" s="39"/>
      <c r="K238" s="39"/>
      <c r="L238" s="43"/>
      <c r="M238" s="217"/>
      <c r="N238" s="218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121</v>
      </c>
      <c r="AU238" s="16" t="s">
        <v>79</v>
      </c>
    </row>
    <row r="239" s="2" customFormat="1" ht="44.25" customHeight="1">
      <c r="A239" s="37"/>
      <c r="B239" s="38"/>
      <c r="C239" s="200" t="s">
        <v>373</v>
      </c>
      <c r="D239" s="200" t="s">
        <v>116</v>
      </c>
      <c r="E239" s="201" t="s">
        <v>374</v>
      </c>
      <c r="F239" s="202" t="s">
        <v>375</v>
      </c>
      <c r="G239" s="203" t="s">
        <v>311</v>
      </c>
      <c r="H239" s="204">
        <v>55</v>
      </c>
      <c r="I239" s="205"/>
      <c r="J239" s="206">
        <f>ROUND(I239*H239,2)</f>
        <v>0</v>
      </c>
      <c r="K239" s="207"/>
      <c r="L239" s="43"/>
      <c r="M239" s="208" t="s">
        <v>19</v>
      </c>
      <c r="N239" s="209" t="s">
        <v>40</v>
      </c>
      <c r="O239" s="83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2" t="s">
        <v>133</v>
      </c>
      <c r="AT239" s="212" t="s">
        <v>116</v>
      </c>
      <c r="AU239" s="212" t="s">
        <v>79</v>
      </c>
      <c r="AY239" s="16" t="s">
        <v>114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6" t="s">
        <v>77</v>
      </c>
      <c r="BK239" s="213">
        <f>ROUND(I239*H239,2)</f>
        <v>0</v>
      </c>
      <c r="BL239" s="16" t="s">
        <v>133</v>
      </c>
      <c r="BM239" s="212" t="s">
        <v>376</v>
      </c>
    </row>
    <row r="240" s="2" customFormat="1">
      <c r="A240" s="37"/>
      <c r="B240" s="38"/>
      <c r="C240" s="39"/>
      <c r="D240" s="214" t="s">
        <v>121</v>
      </c>
      <c r="E240" s="39"/>
      <c r="F240" s="215" t="s">
        <v>375</v>
      </c>
      <c r="G240" s="39"/>
      <c r="H240" s="39"/>
      <c r="I240" s="216"/>
      <c r="J240" s="39"/>
      <c r="K240" s="39"/>
      <c r="L240" s="43"/>
      <c r="M240" s="217"/>
      <c r="N240" s="218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121</v>
      </c>
      <c r="AU240" s="16" t="s">
        <v>79</v>
      </c>
    </row>
    <row r="241" s="2" customFormat="1" ht="16.5" customHeight="1">
      <c r="A241" s="37"/>
      <c r="B241" s="38"/>
      <c r="C241" s="221" t="s">
        <v>248</v>
      </c>
      <c r="D241" s="221" t="s">
        <v>125</v>
      </c>
      <c r="E241" s="222" t="s">
        <v>377</v>
      </c>
      <c r="F241" s="223" t="s">
        <v>378</v>
      </c>
      <c r="G241" s="224" t="s">
        <v>119</v>
      </c>
      <c r="H241" s="225">
        <v>55</v>
      </c>
      <c r="I241" s="226"/>
      <c r="J241" s="227">
        <f>ROUND(I241*H241,2)</f>
        <v>0</v>
      </c>
      <c r="K241" s="228"/>
      <c r="L241" s="229"/>
      <c r="M241" s="230" t="s">
        <v>19</v>
      </c>
      <c r="N241" s="231" t="s">
        <v>40</v>
      </c>
      <c r="O241" s="83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2" t="s">
        <v>136</v>
      </c>
      <c r="AT241" s="212" t="s">
        <v>125</v>
      </c>
      <c r="AU241" s="212" t="s">
        <v>79</v>
      </c>
      <c r="AY241" s="16" t="s">
        <v>114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6" t="s">
        <v>77</v>
      </c>
      <c r="BK241" s="213">
        <f>ROUND(I241*H241,2)</f>
        <v>0</v>
      </c>
      <c r="BL241" s="16" t="s">
        <v>133</v>
      </c>
      <c r="BM241" s="212" t="s">
        <v>379</v>
      </c>
    </row>
    <row r="242" s="2" customFormat="1">
      <c r="A242" s="37"/>
      <c r="B242" s="38"/>
      <c r="C242" s="39"/>
      <c r="D242" s="214" t="s">
        <v>121</v>
      </c>
      <c r="E242" s="39"/>
      <c r="F242" s="215" t="s">
        <v>378</v>
      </c>
      <c r="G242" s="39"/>
      <c r="H242" s="39"/>
      <c r="I242" s="216"/>
      <c r="J242" s="39"/>
      <c r="K242" s="39"/>
      <c r="L242" s="43"/>
      <c r="M242" s="217"/>
      <c r="N242" s="218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121</v>
      </c>
      <c r="AU242" s="16" t="s">
        <v>79</v>
      </c>
    </row>
    <row r="243" s="2" customFormat="1" ht="24.15" customHeight="1">
      <c r="A243" s="37"/>
      <c r="B243" s="38"/>
      <c r="C243" s="200" t="s">
        <v>380</v>
      </c>
      <c r="D243" s="200" t="s">
        <v>116</v>
      </c>
      <c r="E243" s="201" t="s">
        <v>381</v>
      </c>
      <c r="F243" s="202" t="s">
        <v>382</v>
      </c>
      <c r="G243" s="203" t="s">
        <v>311</v>
      </c>
      <c r="H243" s="204">
        <v>10</v>
      </c>
      <c r="I243" s="205"/>
      <c r="J243" s="206">
        <f>ROUND(I243*H243,2)</f>
        <v>0</v>
      </c>
      <c r="K243" s="207"/>
      <c r="L243" s="43"/>
      <c r="M243" s="208" t="s">
        <v>19</v>
      </c>
      <c r="N243" s="209" t="s">
        <v>40</v>
      </c>
      <c r="O243" s="83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2" t="s">
        <v>133</v>
      </c>
      <c r="AT243" s="212" t="s">
        <v>116</v>
      </c>
      <c r="AU243" s="212" t="s">
        <v>79</v>
      </c>
      <c r="AY243" s="16" t="s">
        <v>114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16" t="s">
        <v>77</v>
      </c>
      <c r="BK243" s="213">
        <f>ROUND(I243*H243,2)</f>
        <v>0</v>
      </c>
      <c r="BL243" s="16" t="s">
        <v>133</v>
      </c>
      <c r="BM243" s="212" t="s">
        <v>383</v>
      </c>
    </row>
    <row r="244" s="2" customFormat="1">
      <c r="A244" s="37"/>
      <c r="B244" s="38"/>
      <c r="C244" s="39"/>
      <c r="D244" s="214" t="s">
        <v>121</v>
      </c>
      <c r="E244" s="39"/>
      <c r="F244" s="215" t="s">
        <v>382</v>
      </c>
      <c r="G244" s="39"/>
      <c r="H244" s="39"/>
      <c r="I244" s="216"/>
      <c r="J244" s="39"/>
      <c r="K244" s="39"/>
      <c r="L244" s="43"/>
      <c r="M244" s="217"/>
      <c r="N244" s="218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121</v>
      </c>
      <c r="AU244" s="16" t="s">
        <v>79</v>
      </c>
    </row>
    <row r="245" s="2" customFormat="1" ht="16.5" customHeight="1">
      <c r="A245" s="37"/>
      <c r="B245" s="38"/>
      <c r="C245" s="221" t="s">
        <v>252</v>
      </c>
      <c r="D245" s="221" t="s">
        <v>125</v>
      </c>
      <c r="E245" s="222" t="s">
        <v>384</v>
      </c>
      <c r="F245" s="223" t="s">
        <v>385</v>
      </c>
      <c r="G245" s="224" t="s">
        <v>119</v>
      </c>
      <c r="H245" s="225">
        <v>25</v>
      </c>
      <c r="I245" s="226"/>
      <c r="J245" s="227">
        <f>ROUND(I245*H245,2)</f>
        <v>0</v>
      </c>
      <c r="K245" s="228"/>
      <c r="L245" s="229"/>
      <c r="M245" s="230" t="s">
        <v>19</v>
      </c>
      <c r="N245" s="231" t="s">
        <v>40</v>
      </c>
      <c r="O245" s="83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2" t="s">
        <v>136</v>
      </c>
      <c r="AT245" s="212" t="s">
        <v>125</v>
      </c>
      <c r="AU245" s="212" t="s">
        <v>79</v>
      </c>
      <c r="AY245" s="16" t="s">
        <v>114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6" t="s">
        <v>77</v>
      </c>
      <c r="BK245" s="213">
        <f>ROUND(I245*H245,2)</f>
        <v>0</v>
      </c>
      <c r="BL245" s="16" t="s">
        <v>133</v>
      </c>
      <c r="BM245" s="212" t="s">
        <v>386</v>
      </c>
    </row>
    <row r="246" s="2" customFormat="1">
      <c r="A246" s="37"/>
      <c r="B246" s="38"/>
      <c r="C246" s="39"/>
      <c r="D246" s="214" t="s">
        <v>121</v>
      </c>
      <c r="E246" s="39"/>
      <c r="F246" s="215" t="s">
        <v>385</v>
      </c>
      <c r="G246" s="39"/>
      <c r="H246" s="39"/>
      <c r="I246" s="216"/>
      <c r="J246" s="39"/>
      <c r="K246" s="39"/>
      <c r="L246" s="43"/>
      <c r="M246" s="217"/>
      <c r="N246" s="218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121</v>
      </c>
      <c r="AU246" s="16" t="s">
        <v>79</v>
      </c>
    </row>
    <row r="247" s="2" customFormat="1" ht="37.8" customHeight="1">
      <c r="A247" s="37"/>
      <c r="B247" s="38"/>
      <c r="C247" s="200" t="s">
        <v>387</v>
      </c>
      <c r="D247" s="200" t="s">
        <v>116</v>
      </c>
      <c r="E247" s="201" t="s">
        <v>388</v>
      </c>
      <c r="F247" s="202" t="s">
        <v>389</v>
      </c>
      <c r="G247" s="203" t="s">
        <v>311</v>
      </c>
      <c r="H247" s="204">
        <v>55</v>
      </c>
      <c r="I247" s="205"/>
      <c r="J247" s="206">
        <f>ROUND(I247*H247,2)</f>
        <v>0</v>
      </c>
      <c r="K247" s="207"/>
      <c r="L247" s="43"/>
      <c r="M247" s="208" t="s">
        <v>19</v>
      </c>
      <c r="N247" s="209" t="s">
        <v>40</v>
      </c>
      <c r="O247" s="83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2" t="s">
        <v>133</v>
      </c>
      <c r="AT247" s="212" t="s">
        <v>116</v>
      </c>
      <c r="AU247" s="212" t="s">
        <v>79</v>
      </c>
      <c r="AY247" s="16" t="s">
        <v>114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6" t="s">
        <v>77</v>
      </c>
      <c r="BK247" s="213">
        <f>ROUND(I247*H247,2)</f>
        <v>0</v>
      </c>
      <c r="BL247" s="16" t="s">
        <v>133</v>
      </c>
      <c r="BM247" s="212" t="s">
        <v>390</v>
      </c>
    </row>
    <row r="248" s="2" customFormat="1">
      <c r="A248" s="37"/>
      <c r="B248" s="38"/>
      <c r="C248" s="39"/>
      <c r="D248" s="214" t="s">
        <v>121</v>
      </c>
      <c r="E248" s="39"/>
      <c r="F248" s="215" t="s">
        <v>389</v>
      </c>
      <c r="G248" s="39"/>
      <c r="H248" s="39"/>
      <c r="I248" s="216"/>
      <c r="J248" s="39"/>
      <c r="K248" s="39"/>
      <c r="L248" s="43"/>
      <c r="M248" s="217"/>
      <c r="N248" s="218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121</v>
      </c>
      <c r="AU248" s="16" t="s">
        <v>79</v>
      </c>
    </row>
    <row r="249" s="2" customFormat="1" ht="55.5" customHeight="1">
      <c r="A249" s="37"/>
      <c r="B249" s="38"/>
      <c r="C249" s="200" t="s">
        <v>257</v>
      </c>
      <c r="D249" s="200" t="s">
        <v>116</v>
      </c>
      <c r="E249" s="201" t="s">
        <v>391</v>
      </c>
      <c r="F249" s="202" t="s">
        <v>392</v>
      </c>
      <c r="G249" s="203" t="s">
        <v>311</v>
      </c>
      <c r="H249" s="204">
        <v>55</v>
      </c>
      <c r="I249" s="205"/>
      <c r="J249" s="206">
        <f>ROUND(I249*H249,2)</f>
        <v>0</v>
      </c>
      <c r="K249" s="207"/>
      <c r="L249" s="43"/>
      <c r="M249" s="208" t="s">
        <v>19</v>
      </c>
      <c r="N249" s="209" t="s">
        <v>40</v>
      </c>
      <c r="O249" s="83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2" t="s">
        <v>133</v>
      </c>
      <c r="AT249" s="212" t="s">
        <v>116</v>
      </c>
      <c r="AU249" s="212" t="s">
        <v>79</v>
      </c>
      <c r="AY249" s="16" t="s">
        <v>114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6" t="s">
        <v>77</v>
      </c>
      <c r="BK249" s="213">
        <f>ROUND(I249*H249,2)</f>
        <v>0</v>
      </c>
      <c r="BL249" s="16" t="s">
        <v>133</v>
      </c>
      <c r="BM249" s="212" t="s">
        <v>393</v>
      </c>
    </row>
    <row r="250" s="2" customFormat="1">
      <c r="A250" s="37"/>
      <c r="B250" s="38"/>
      <c r="C250" s="39"/>
      <c r="D250" s="214" t="s">
        <v>121</v>
      </c>
      <c r="E250" s="39"/>
      <c r="F250" s="215" t="s">
        <v>392</v>
      </c>
      <c r="G250" s="39"/>
      <c r="H250" s="39"/>
      <c r="I250" s="216"/>
      <c r="J250" s="39"/>
      <c r="K250" s="39"/>
      <c r="L250" s="43"/>
      <c r="M250" s="217"/>
      <c r="N250" s="218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121</v>
      </c>
      <c r="AU250" s="16" t="s">
        <v>79</v>
      </c>
    </row>
    <row r="251" s="12" customFormat="1" ht="22.8" customHeight="1">
      <c r="A251" s="12"/>
      <c r="B251" s="184"/>
      <c r="C251" s="185"/>
      <c r="D251" s="186" t="s">
        <v>68</v>
      </c>
      <c r="E251" s="198" t="s">
        <v>394</v>
      </c>
      <c r="F251" s="198" t="s">
        <v>395</v>
      </c>
      <c r="G251" s="185"/>
      <c r="H251" s="185"/>
      <c r="I251" s="188"/>
      <c r="J251" s="199">
        <f>BK251</f>
        <v>0</v>
      </c>
      <c r="K251" s="185"/>
      <c r="L251" s="190"/>
      <c r="M251" s="191"/>
      <c r="N251" s="192"/>
      <c r="O251" s="192"/>
      <c r="P251" s="193">
        <f>SUM(P252:P256)</f>
        <v>0</v>
      </c>
      <c r="Q251" s="192"/>
      <c r="R251" s="193">
        <f>SUM(R252:R256)</f>
        <v>0</v>
      </c>
      <c r="S251" s="192"/>
      <c r="T251" s="194">
        <f>SUM(T252:T256)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5" t="s">
        <v>127</v>
      </c>
      <c r="AT251" s="196" t="s">
        <v>68</v>
      </c>
      <c r="AU251" s="196" t="s">
        <v>77</v>
      </c>
      <c r="AY251" s="195" t="s">
        <v>114</v>
      </c>
      <c r="BK251" s="197">
        <f>SUM(BK252:BK256)</f>
        <v>0</v>
      </c>
    </row>
    <row r="252" s="2" customFormat="1" ht="16.5" customHeight="1">
      <c r="A252" s="37"/>
      <c r="B252" s="38"/>
      <c r="C252" s="200" t="s">
        <v>396</v>
      </c>
      <c r="D252" s="200" t="s">
        <v>116</v>
      </c>
      <c r="E252" s="201" t="s">
        <v>397</v>
      </c>
      <c r="F252" s="202" t="s">
        <v>398</v>
      </c>
      <c r="G252" s="203" t="s">
        <v>399</v>
      </c>
      <c r="H252" s="204">
        <v>35</v>
      </c>
      <c r="I252" s="205"/>
      <c r="J252" s="206">
        <f>ROUND(I252*H252,2)</f>
        <v>0</v>
      </c>
      <c r="K252" s="207"/>
      <c r="L252" s="43"/>
      <c r="M252" s="208" t="s">
        <v>19</v>
      </c>
      <c r="N252" s="209" t="s">
        <v>40</v>
      </c>
      <c r="O252" s="83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2" t="s">
        <v>133</v>
      </c>
      <c r="AT252" s="212" t="s">
        <v>116</v>
      </c>
      <c r="AU252" s="212" t="s">
        <v>79</v>
      </c>
      <c r="AY252" s="16" t="s">
        <v>114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6" t="s">
        <v>77</v>
      </c>
      <c r="BK252" s="213">
        <f>ROUND(I252*H252,2)</f>
        <v>0</v>
      </c>
      <c r="BL252" s="16" t="s">
        <v>133</v>
      </c>
      <c r="BM252" s="212" t="s">
        <v>400</v>
      </c>
    </row>
    <row r="253" s="2" customFormat="1">
      <c r="A253" s="37"/>
      <c r="B253" s="38"/>
      <c r="C253" s="39"/>
      <c r="D253" s="214" t="s">
        <v>121</v>
      </c>
      <c r="E253" s="39"/>
      <c r="F253" s="215" t="s">
        <v>398</v>
      </c>
      <c r="G253" s="39"/>
      <c r="H253" s="39"/>
      <c r="I253" s="216"/>
      <c r="J253" s="39"/>
      <c r="K253" s="39"/>
      <c r="L253" s="43"/>
      <c r="M253" s="217"/>
      <c r="N253" s="218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121</v>
      </c>
      <c r="AU253" s="16" t="s">
        <v>79</v>
      </c>
    </row>
    <row r="254" s="2" customFormat="1" ht="37.8" customHeight="1">
      <c r="A254" s="37"/>
      <c r="B254" s="38"/>
      <c r="C254" s="200" t="s">
        <v>259</v>
      </c>
      <c r="D254" s="200" t="s">
        <v>116</v>
      </c>
      <c r="E254" s="201" t="s">
        <v>401</v>
      </c>
      <c r="F254" s="202" t="s">
        <v>402</v>
      </c>
      <c r="G254" s="203" t="s">
        <v>140</v>
      </c>
      <c r="H254" s="204">
        <v>44</v>
      </c>
      <c r="I254" s="205"/>
      <c r="J254" s="206">
        <f>ROUND(I254*H254,2)</f>
        <v>0</v>
      </c>
      <c r="K254" s="207"/>
      <c r="L254" s="43"/>
      <c r="M254" s="208" t="s">
        <v>19</v>
      </c>
      <c r="N254" s="209" t="s">
        <v>40</v>
      </c>
      <c r="O254" s="83"/>
      <c r="P254" s="210">
        <f>O254*H254</f>
        <v>0</v>
      </c>
      <c r="Q254" s="210">
        <v>0</v>
      </c>
      <c r="R254" s="210">
        <f>Q254*H254</f>
        <v>0</v>
      </c>
      <c r="S254" s="210">
        <v>0</v>
      </c>
      <c r="T254" s="21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2" t="s">
        <v>133</v>
      </c>
      <c r="AT254" s="212" t="s">
        <v>116</v>
      </c>
      <c r="AU254" s="212" t="s">
        <v>79</v>
      </c>
      <c r="AY254" s="16" t="s">
        <v>114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6" t="s">
        <v>77</v>
      </c>
      <c r="BK254" s="213">
        <f>ROUND(I254*H254,2)</f>
        <v>0</v>
      </c>
      <c r="BL254" s="16" t="s">
        <v>133</v>
      </c>
      <c r="BM254" s="212" t="s">
        <v>403</v>
      </c>
    </row>
    <row r="255" s="2" customFormat="1">
      <c r="A255" s="37"/>
      <c r="B255" s="38"/>
      <c r="C255" s="39"/>
      <c r="D255" s="214" t="s">
        <v>121</v>
      </c>
      <c r="E255" s="39"/>
      <c r="F255" s="215" t="s">
        <v>402</v>
      </c>
      <c r="G255" s="39"/>
      <c r="H255" s="39"/>
      <c r="I255" s="216"/>
      <c r="J255" s="39"/>
      <c r="K255" s="39"/>
      <c r="L255" s="43"/>
      <c r="M255" s="217"/>
      <c r="N255" s="218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121</v>
      </c>
      <c r="AU255" s="16" t="s">
        <v>79</v>
      </c>
    </row>
    <row r="256" s="2" customFormat="1">
      <c r="A256" s="37"/>
      <c r="B256" s="38"/>
      <c r="C256" s="39"/>
      <c r="D256" s="219" t="s">
        <v>123</v>
      </c>
      <c r="E256" s="39"/>
      <c r="F256" s="220" t="s">
        <v>404</v>
      </c>
      <c r="G256" s="39"/>
      <c r="H256" s="39"/>
      <c r="I256" s="216"/>
      <c r="J256" s="39"/>
      <c r="K256" s="39"/>
      <c r="L256" s="43"/>
      <c r="M256" s="217"/>
      <c r="N256" s="218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123</v>
      </c>
      <c r="AU256" s="16" t="s">
        <v>79</v>
      </c>
    </row>
    <row r="257" s="12" customFormat="1" ht="25.92" customHeight="1">
      <c r="A257" s="12"/>
      <c r="B257" s="184"/>
      <c r="C257" s="185"/>
      <c r="D257" s="186" t="s">
        <v>68</v>
      </c>
      <c r="E257" s="187" t="s">
        <v>405</v>
      </c>
      <c r="F257" s="187" t="s">
        <v>406</v>
      </c>
      <c r="G257" s="185"/>
      <c r="H257" s="185"/>
      <c r="I257" s="188"/>
      <c r="J257" s="189">
        <f>BK257</f>
        <v>0</v>
      </c>
      <c r="K257" s="185"/>
      <c r="L257" s="190"/>
      <c r="M257" s="191"/>
      <c r="N257" s="192"/>
      <c r="O257" s="192"/>
      <c r="P257" s="193">
        <f>SUM(P258:P261)</f>
        <v>0</v>
      </c>
      <c r="Q257" s="192"/>
      <c r="R257" s="193">
        <f>SUM(R258:R261)</f>
        <v>0</v>
      </c>
      <c r="S257" s="192"/>
      <c r="T257" s="194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5" t="s">
        <v>120</v>
      </c>
      <c r="AT257" s="196" t="s">
        <v>68</v>
      </c>
      <c r="AU257" s="196" t="s">
        <v>69</v>
      </c>
      <c r="AY257" s="195" t="s">
        <v>114</v>
      </c>
      <c r="BK257" s="197">
        <f>SUM(BK258:BK261)</f>
        <v>0</v>
      </c>
    </row>
    <row r="258" s="2" customFormat="1" ht="24.15" customHeight="1">
      <c r="A258" s="37"/>
      <c r="B258" s="38"/>
      <c r="C258" s="200" t="s">
        <v>407</v>
      </c>
      <c r="D258" s="200" t="s">
        <v>116</v>
      </c>
      <c r="E258" s="201" t="s">
        <v>408</v>
      </c>
      <c r="F258" s="202" t="s">
        <v>409</v>
      </c>
      <c r="G258" s="203" t="s">
        <v>132</v>
      </c>
      <c r="H258" s="204">
        <v>1</v>
      </c>
      <c r="I258" s="205"/>
      <c r="J258" s="206">
        <f>ROUND(I258*H258,2)</f>
        <v>0</v>
      </c>
      <c r="K258" s="207"/>
      <c r="L258" s="43"/>
      <c r="M258" s="208" t="s">
        <v>19</v>
      </c>
      <c r="N258" s="209" t="s">
        <v>40</v>
      </c>
      <c r="O258" s="83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2" t="s">
        <v>410</v>
      </c>
      <c r="AT258" s="212" t="s">
        <v>116</v>
      </c>
      <c r="AU258" s="212" t="s">
        <v>77</v>
      </c>
      <c r="AY258" s="16" t="s">
        <v>114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6" t="s">
        <v>77</v>
      </c>
      <c r="BK258" s="213">
        <f>ROUND(I258*H258,2)</f>
        <v>0</v>
      </c>
      <c r="BL258" s="16" t="s">
        <v>410</v>
      </c>
      <c r="BM258" s="212" t="s">
        <v>411</v>
      </c>
    </row>
    <row r="259" s="2" customFormat="1">
      <c r="A259" s="37"/>
      <c r="B259" s="38"/>
      <c r="C259" s="39"/>
      <c r="D259" s="214" t="s">
        <v>121</v>
      </c>
      <c r="E259" s="39"/>
      <c r="F259" s="215" t="s">
        <v>409</v>
      </c>
      <c r="G259" s="39"/>
      <c r="H259" s="39"/>
      <c r="I259" s="216"/>
      <c r="J259" s="39"/>
      <c r="K259" s="39"/>
      <c r="L259" s="43"/>
      <c r="M259" s="217"/>
      <c r="N259" s="218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121</v>
      </c>
      <c r="AU259" s="16" t="s">
        <v>77</v>
      </c>
    </row>
    <row r="260" s="2" customFormat="1" ht="24.15" customHeight="1">
      <c r="A260" s="37"/>
      <c r="B260" s="38"/>
      <c r="C260" s="200" t="s">
        <v>262</v>
      </c>
      <c r="D260" s="200" t="s">
        <v>116</v>
      </c>
      <c r="E260" s="201" t="s">
        <v>412</v>
      </c>
      <c r="F260" s="202" t="s">
        <v>413</v>
      </c>
      <c r="G260" s="203" t="s">
        <v>132</v>
      </c>
      <c r="H260" s="204">
        <v>13</v>
      </c>
      <c r="I260" s="205"/>
      <c r="J260" s="206">
        <f>ROUND(I260*H260,2)</f>
        <v>0</v>
      </c>
      <c r="K260" s="207"/>
      <c r="L260" s="43"/>
      <c r="M260" s="208" t="s">
        <v>19</v>
      </c>
      <c r="N260" s="209" t="s">
        <v>40</v>
      </c>
      <c r="O260" s="83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12" t="s">
        <v>410</v>
      </c>
      <c r="AT260" s="212" t="s">
        <v>116</v>
      </c>
      <c r="AU260" s="212" t="s">
        <v>77</v>
      </c>
      <c r="AY260" s="16" t="s">
        <v>114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16" t="s">
        <v>77</v>
      </c>
      <c r="BK260" s="213">
        <f>ROUND(I260*H260,2)</f>
        <v>0</v>
      </c>
      <c r="BL260" s="16" t="s">
        <v>410</v>
      </c>
      <c r="BM260" s="212" t="s">
        <v>414</v>
      </c>
    </row>
    <row r="261" s="2" customFormat="1">
      <c r="A261" s="37"/>
      <c r="B261" s="38"/>
      <c r="C261" s="39"/>
      <c r="D261" s="214" t="s">
        <v>121</v>
      </c>
      <c r="E261" s="39"/>
      <c r="F261" s="215" t="s">
        <v>413</v>
      </c>
      <c r="G261" s="39"/>
      <c r="H261" s="39"/>
      <c r="I261" s="216"/>
      <c r="J261" s="39"/>
      <c r="K261" s="39"/>
      <c r="L261" s="43"/>
      <c r="M261" s="217"/>
      <c r="N261" s="218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121</v>
      </c>
      <c r="AU261" s="16" t="s">
        <v>77</v>
      </c>
    </row>
    <row r="262" s="12" customFormat="1" ht="25.92" customHeight="1">
      <c r="A262" s="12"/>
      <c r="B262" s="184"/>
      <c r="C262" s="185"/>
      <c r="D262" s="186" t="s">
        <v>68</v>
      </c>
      <c r="E262" s="187" t="s">
        <v>415</v>
      </c>
      <c r="F262" s="187" t="s">
        <v>416</v>
      </c>
      <c r="G262" s="185"/>
      <c r="H262" s="185"/>
      <c r="I262" s="188"/>
      <c r="J262" s="189">
        <f>BK262</f>
        <v>0</v>
      </c>
      <c r="K262" s="185"/>
      <c r="L262" s="190"/>
      <c r="M262" s="191"/>
      <c r="N262" s="192"/>
      <c r="O262" s="192"/>
      <c r="P262" s="193">
        <f>P263+P268+P271+P274</f>
        <v>0</v>
      </c>
      <c r="Q262" s="192"/>
      <c r="R262" s="193">
        <f>R263+R268+R271+R274</f>
        <v>0</v>
      </c>
      <c r="S262" s="192"/>
      <c r="T262" s="194">
        <f>T263+T268+T271+T274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5" t="s">
        <v>143</v>
      </c>
      <c r="AT262" s="196" t="s">
        <v>68</v>
      </c>
      <c r="AU262" s="196" t="s">
        <v>69</v>
      </c>
      <c r="AY262" s="195" t="s">
        <v>114</v>
      </c>
      <c r="BK262" s="197">
        <f>BK263+BK268+BK271+BK274</f>
        <v>0</v>
      </c>
    </row>
    <row r="263" s="12" customFormat="1" ht="22.8" customHeight="1">
      <c r="A263" s="12"/>
      <c r="B263" s="184"/>
      <c r="C263" s="185"/>
      <c r="D263" s="186" t="s">
        <v>68</v>
      </c>
      <c r="E263" s="198" t="s">
        <v>417</v>
      </c>
      <c r="F263" s="198" t="s">
        <v>418</v>
      </c>
      <c r="G263" s="185"/>
      <c r="H263" s="185"/>
      <c r="I263" s="188"/>
      <c r="J263" s="199">
        <f>BK263</f>
        <v>0</v>
      </c>
      <c r="K263" s="185"/>
      <c r="L263" s="190"/>
      <c r="M263" s="191"/>
      <c r="N263" s="192"/>
      <c r="O263" s="192"/>
      <c r="P263" s="193">
        <f>SUM(P264:P267)</f>
        <v>0</v>
      </c>
      <c r="Q263" s="192"/>
      <c r="R263" s="193">
        <f>SUM(R264:R267)</f>
        <v>0</v>
      </c>
      <c r="S263" s="192"/>
      <c r="T263" s="194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5" t="s">
        <v>143</v>
      </c>
      <c r="AT263" s="196" t="s">
        <v>68</v>
      </c>
      <c r="AU263" s="196" t="s">
        <v>77</v>
      </c>
      <c r="AY263" s="195" t="s">
        <v>114</v>
      </c>
      <c r="BK263" s="197">
        <f>SUM(BK264:BK267)</f>
        <v>0</v>
      </c>
    </row>
    <row r="264" s="2" customFormat="1" ht="24.15" customHeight="1">
      <c r="A264" s="37"/>
      <c r="B264" s="38"/>
      <c r="C264" s="200" t="s">
        <v>419</v>
      </c>
      <c r="D264" s="200" t="s">
        <v>116</v>
      </c>
      <c r="E264" s="201" t="s">
        <v>420</v>
      </c>
      <c r="F264" s="202" t="s">
        <v>421</v>
      </c>
      <c r="G264" s="203" t="s">
        <v>292</v>
      </c>
      <c r="H264" s="204">
        <v>1</v>
      </c>
      <c r="I264" s="205"/>
      <c r="J264" s="206">
        <f>ROUND(I264*H264,2)</f>
        <v>0</v>
      </c>
      <c r="K264" s="207"/>
      <c r="L264" s="43"/>
      <c r="M264" s="208" t="s">
        <v>19</v>
      </c>
      <c r="N264" s="209" t="s">
        <v>40</v>
      </c>
      <c r="O264" s="83"/>
      <c r="P264" s="210">
        <f>O264*H264</f>
        <v>0</v>
      </c>
      <c r="Q264" s="210">
        <v>0</v>
      </c>
      <c r="R264" s="210">
        <f>Q264*H264</f>
        <v>0</v>
      </c>
      <c r="S264" s="210">
        <v>0</v>
      </c>
      <c r="T264" s="21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2" t="s">
        <v>120</v>
      </c>
      <c r="AT264" s="212" t="s">
        <v>116</v>
      </c>
      <c r="AU264" s="212" t="s">
        <v>79</v>
      </c>
      <c r="AY264" s="16" t="s">
        <v>114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6" t="s">
        <v>77</v>
      </c>
      <c r="BK264" s="213">
        <f>ROUND(I264*H264,2)</f>
        <v>0</v>
      </c>
      <c r="BL264" s="16" t="s">
        <v>120</v>
      </c>
      <c r="BM264" s="212" t="s">
        <v>422</v>
      </c>
    </row>
    <row r="265" s="2" customFormat="1">
      <c r="A265" s="37"/>
      <c r="B265" s="38"/>
      <c r="C265" s="39"/>
      <c r="D265" s="214" t="s">
        <v>121</v>
      </c>
      <c r="E265" s="39"/>
      <c r="F265" s="215" t="s">
        <v>421</v>
      </c>
      <c r="G265" s="39"/>
      <c r="H265" s="39"/>
      <c r="I265" s="216"/>
      <c r="J265" s="39"/>
      <c r="K265" s="39"/>
      <c r="L265" s="43"/>
      <c r="M265" s="217"/>
      <c r="N265" s="218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121</v>
      </c>
      <c r="AU265" s="16" t="s">
        <v>79</v>
      </c>
    </row>
    <row r="266" s="2" customFormat="1" ht="24.15" customHeight="1">
      <c r="A266" s="37"/>
      <c r="B266" s="38"/>
      <c r="C266" s="200" t="s">
        <v>266</v>
      </c>
      <c r="D266" s="200" t="s">
        <v>116</v>
      </c>
      <c r="E266" s="201" t="s">
        <v>423</v>
      </c>
      <c r="F266" s="202" t="s">
        <v>424</v>
      </c>
      <c r="G266" s="203" t="s">
        <v>292</v>
      </c>
      <c r="H266" s="204">
        <v>1</v>
      </c>
      <c r="I266" s="205"/>
      <c r="J266" s="206">
        <f>ROUND(I266*H266,2)</f>
        <v>0</v>
      </c>
      <c r="K266" s="207"/>
      <c r="L266" s="43"/>
      <c r="M266" s="208" t="s">
        <v>19</v>
      </c>
      <c r="N266" s="209" t="s">
        <v>40</v>
      </c>
      <c r="O266" s="83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2" t="s">
        <v>120</v>
      </c>
      <c r="AT266" s="212" t="s">
        <v>116</v>
      </c>
      <c r="AU266" s="212" t="s">
        <v>79</v>
      </c>
      <c r="AY266" s="16" t="s">
        <v>114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16" t="s">
        <v>77</v>
      </c>
      <c r="BK266" s="213">
        <f>ROUND(I266*H266,2)</f>
        <v>0</v>
      </c>
      <c r="BL266" s="16" t="s">
        <v>120</v>
      </c>
      <c r="BM266" s="212" t="s">
        <v>425</v>
      </c>
    </row>
    <row r="267" s="2" customFormat="1">
      <c r="A267" s="37"/>
      <c r="B267" s="38"/>
      <c r="C267" s="39"/>
      <c r="D267" s="214" t="s">
        <v>121</v>
      </c>
      <c r="E267" s="39"/>
      <c r="F267" s="215" t="s">
        <v>424</v>
      </c>
      <c r="G267" s="39"/>
      <c r="H267" s="39"/>
      <c r="I267" s="216"/>
      <c r="J267" s="39"/>
      <c r="K267" s="39"/>
      <c r="L267" s="43"/>
      <c r="M267" s="217"/>
      <c r="N267" s="218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121</v>
      </c>
      <c r="AU267" s="16" t="s">
        <v>79</v>
      </c>
    </row>
    <row r="268" s="12" customFormat="1" ht="22.8" customHeight="1">
      <c r="A268" s="12"/>
      <c r="B268" s="184"/>
      <c r="C268" s="185"/>
      <c r="D268" s="186" t="s">
        <v>68</v>
      </c>
      <c r="E268" s="198" t="s">
        <v>426</v>
      </c>
      <c r="F268" s="198" t="s">
        <v>427</v>
      </c>
      <c r="G268" s="185"/>
      <c r="H268" s="185"/>
      <c r="I268" s="188"/>
      <c r="J268" s="199">
        <f>BK268</f>
        <v>0</v>
      </c>
      <c r="K268" s="185"/>
      <c r="L268" s="190"/>
      <c r="M268" s="191"/>
      <c r="N268" s="192"/>
      <c r="O268" s="192"/>
      <c r="P268" s="193">
        <f>SUM(P269:P270)</f>
        <v>0</v>
      </c>
      <c r="Q268" s="192"/>
      <c r="R268" s="193">
        <f>SUM(R269:R270)</f>
        <v>0</v>
      </c>
      <c r="S268" s="192"/>
      <c r="T268" s="194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5" t="s">
        <v>143</v>
      </c>
      <c r="AT268" s="196" t="s">
        <v>68</v>
      </c>
      <c r="AU268" s="196" t="s">
        <v>77</v>
      </c>
      <c r="AY268" s="195" t="s">
        <v>114</v>
      </c>
      <c r="BK268" s="197">
        <f>SUM(BK269:BK270)</f>
        <v>0</v>
      </c>
    </row>
    <row r="269" s="2" customFormat="1" ht="24.15" customHeight="1">
      <c r="A269" s="37"/>
      <c r="B269" s="38"/>
      <c r="C269" s="200" t="s">
        <v>428</v>
      </c>
      <c r="D269" s="200" t="s">
        <v>116</v>
      </c>
      <c r="E269" s="201" t="s">
        <v>429</v>
      </c>
      <c r="F269" s="202" t="s">
        <v>430</v>
      </c>
      <c r="G269" s="203" t="s">
        <v>399</v>
      </c>
      <c r="H269" s="204">
        <v>10</v>
      </c>
      <c r="I269" s="205"/>
      <c r="J269" s="206">
        <f>ROUND(I269*H269,2)</f>
        <v>0</v>
      </c>
      <c r="K269" s="207"/>
      <c r="L269" s="43"/>
      <c r="M269" s="208" t="s">
        <v>19</v>
      </c>
      <c r="N269" s="209" t="s">
        <v>40</v>
      </c>
      <c r="O269" s="83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2" t="s">
        <v>120</v>
      </c>
      <c r="AT269" s="212" t="s">
        <v>116</v>
      </c>
      <c r="AU269" s="212" t="s">
        <v>79</v>
      </c>
      <c r="AY269" s="16" t="s">
        <v>114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6" t="s">
        <v>77</v>
      </c>
      <c r="BK269" s="213">
        <f>ROUND(I269*H269,2)</f>
        <v>0</v>
      </c>
      <c r="BL269" s="16" t="s">
        <v>120</v>
      </c>
      <c r="BM269" s="212" t="s">
        <v>431</v>
      </c>
    </row>
    <row r="270" s="2" customFormat="1">
      <c r="A270" s="37"/>
      <c r="B270" s="38"/>
      <c r="C270" s="39"/>
      <c r="D270" s="214" t="s">
        <v>121</v>
      </c>
      <c r="E270" s="39"/>
      <c r="F270" s="215" t="s">
        <v>430</v>
      </c>
      <c r="G270" s="39"/>
      <c r="H270" s="39"/>
      <c r="I270" s="216"/>
      <c r="J270" s="39"/>
      <c r="K270" s="39"/>
      <c r="L270" s="43"/>
      <c r="M270" s="217"/>
      <c r="N270" s="218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121</v>
      </c>
      <c r="AU270" s="16" t="s">
        <v>79</v>
      </c>
    </row>
    <row r="271" s="12" customFormat="1" ht="22.8" customHeight="1">
      <c r="A271" s="12"/>
      <c r="B271" s="184"/>
      <c r="C271" s="185"/>
      <c r="D271" s="186" t="s">
        <v>68</v>
      </c>
      <c r="E271" s="198" t="s">
        <v>432</v>
      </c>
      <c r="F271" s="198" t="s">
        <v>433</v>
      </c>
      <c r="G271" s="185"/>
      <c r="H271" s="185"/>
      <c r="I271" s="188"/>
      <c r="J271" s="199">
        <f>BK271</f>
        <v>0</v>
      </c>
      <c r="K271" s="185"/>
      <c r="L271" s="190"/>
      <c r="M271" s="191"/>
      <c r="N271" s="192"/>
      <c r="O271" s="192"/>
      <c r="P271" s="193">
        <f>SUM(P272:P273)</f>
        <v>0</v>
      </c>
      <c r="Q271" s="192"/>
      <c r="R271" s="193">
        <f>SUM(R272:R273)</f>
        <v>0</v>
      </c>
      <c r="S271" s="192"/>
      <c r="T271" s="194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5" t="s">
        <v>143</v>
      </c>
      <c r="AT271" s="196" t="s">
        <v>68</v>
      </c>
      <c r="AU271" s="196" t="s">
        <v>77</v>
      </c>
      <c r="AY271" s="195" t="s">
        <v>114</v>
      </c>
      <c r="BK271" s="197">
        <f>SUM(BK272:BK273)</f>
        <v>0</v>
      </c>
    </row>
    <row r="272" s="2" customFormat="1" ht="33" customHeight="1">
      <c r="A272" s="37"/>
      <c r="B272" s="38"/>
      <c r="C272" s="200" t="s">
        <v>271</v>
      </c>
      <c r="D272" s="200" t="s">
        <v>116</v>
      </c>
      <c r="E272" s="201" t="s">
        <v>434</v>
      </c>
      <c r="F272" s="202" t="s">
        <v>435</v>
      </c>
      <c r="G272" s="203" t="s">
        <v>292</v>
      </c>
      <c r="H272" s="204">
        <v>1</v>
      </c>
      <c r="I272" s="205"/>
      <c r="J272" s="206">
        <f>ROUND(I272*H272,2)</f>
        <v>0</v>
      </c>
      <c r="K272" s="207"/>
      <c r="L272" s="43"/>
      <c r="M272" s="208" t="s">
        <v>19</v>
      </c>
      <c r="N272" s="209" t="s">
        <v>40</v>
      </c>
      <c r="O272" s="83"/>
      <c r="P272" s="210">
        <f>O272*H272</f>
        <v>0</v>
      </c>
      <c r="Q272" s="210">
        <v>0</v>
      </c>
      <c r="R272" s="210">
        <f>Q272*H272</f>
        <v>0</v>
      </c>
      <c r="S272" s="210">
        <v>0</v>
      </c>
      <c r="T272" s="21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2" t="s">
        <v>120</v>
      </c>
      <c r="AT272" s="212" t="s">
        <v>116</v>
      </c>
      <c r="AU272" s="212" t="s">
        <v>79</v>
      </c>
      <c r="AY272" s="16" t="s">
        <v>114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6" t="s">
        <v>77</v>
      </c>
      <c r="BK272" s="213">
        <f>ROUND(I272*H272,2)</f>
        <v>0</v>
      </c>
      <c r="BL272" s="16" t="s">
        <v>120</v>
      </c>
      <c r="BM272" s="212" t="s">
        <v>436</v>
      </c>
    </row>
    <row r="273" s="2" customFormat="1">
      <c r="A273" s="37"/>
      <c r="B273" s="38"/>
      <c r="C273" s="39"/>
      <c r="D273" s="214" t="s">
        <v>121</v>
      </c>
      <c r="E273" s="39"/>
      <c r="F273" s="215" t="s">
        <v>435</v>
      </c>
      <c r="G273" s="39"/>
      <c r="H273" s="39"/>
      <c r="I273" s="216"/>
      <c r="J273" s="39"/>
      <c r="K273" s="39"/>
      <c r="L273" s="43"/>
      <c r="M273" s="217"/>
      <c r="N273" s="218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121</v>
      </c>
      <c r="AU273" s="16" t="s">
        <v>79</v>
      </c>
    </row>
    <row r="274" s="12" customFormat="1" ht="22.8" customHeight="1">
      <c r="A274" s="12"/>
      <c r="B274" s="184"/>
      <c r="C274" s="185"/>
      <c r="D274" s="186" t="s">
        <v>68</v>
      </c>
      <c r="E274" s="198" t="s">
        <v>437</v>
      </c>
      <c r="F274" s="198" t="s">
        <v>438</v>
      </c>
      <c r="G274" s="185"/>
      <c r="H274" s="185"/>
      <c r="I274" s="188"/>
      <c r="J274" s="199">
        <f>BK274</f>
        <v>0</v>
      </c>
      <c r="K274" s="185"/>
      <c r="L274" s="190"/>
      <c r="M274" s="191"/>
      <c r="N274" s="192"/>
      <c r="O274" s="192"/>
      <c r="P274" s="193">
        <f>SUM(P275:P276)</f>
        <v>0</v>
      </c>
      <c r="Q274" s="192"/>
      <c r="R274" s="193">
        <f>SUM(R275:R276)</f>
        <v>0</v>
      </c>
      <c r="S274" s="192"/>
      <c r="T274" s="194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95" t="s">
        <v>143</v>
      </c>
      <c r="AT274" s="196" t="s">
        <v>68</v>
      </c>
      <c r="AU274" s="196" t="s">
        <v>77</v>
      </c>
      <c r="AY274" s="195" t="s">
        <v>114</v>
      </c>
      <c r="BK274" s="197">
        <f>SUM(BK275:BK276)</f>
        <v>0</v>
      </c>
    </row>
    <row r="275" s="2" customFormat="1" ht="16.5" customHeight="1">
      <c r="A275" s="37"/>
      <c r="B275" s="38"/>
      <c r="C275" s="200" t="s">
        <v>439</v>
      </c>
      <c r="D275" s="200" t="s">
        <v>116</v>
      </c>
      <c r="E275" s="201" t="s">
        <v>440</v>
      </c>
      <c r="F275" s="202" t="s">
        <v>441</v>
      </c>
      <c r="G275" s="203" t="s">
        <v>292</v>
      </c>
      <c r="H275" s="204">
        <v>1</v>
      </c>
      <c r="I275" s="205"/>
      <c r="J275" s="206">
        <f>ROUND(I275*H275,2)</f>
        <v>0</v>
      </c>
      <c r="K275" s="207"/>
      <c r="L275" s="43"/>
      <c r="M275" s="208" t="s">
        <v>19</v>
      </c>
      <c r="N275" s="209" t="s">
        <v>40</v>
      </c>
      <c r="O275" s="83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2" t="s">
        <v>120</v>
      </c>
      <c r="AT275" s="212" t="s">
        <v>116</v>
      </c>
      <c r="AU275" s="212" t="s">
        <v>79</v>
      </c>
      <c r="AY275" s="16" t="s">
        <v>114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6" t="s">
        <v>77</v>
      </c>
      <c r="BK275" s="213">
        <f>ROUND(I275*H275,2)</f>
        <v>0</v>
      </c>
      <c r="BL275" s="16" t="s">
        <v>120</v>
      </c>
      <c r="BM275" s="212" t="s">
        <v>442</v>
      </c>
    </row>
    <row r="276" s="2" customFormat="1">
      <c r="A276" s="37"/>
      <c r="B276" s="38"/>
      <c r="C276" s="39"/>
      <c r="D276" s="214" t="s">
        <v>121</v>
      </c>
      <c r="E276" s="39"/>
      <c r="F276" s="215" t="s">
        <v>441</v>
      </c>
      <c r="G276" s="39"/>
      <c r="H276" s="39"/>
      <c r="I276" s="216"/>
      <c r="J276" s="39"/>
      <c r="K276" s="39"/>
      <c r="L276" s="43"/>
      <c r="M276" s="254"/>
      <c r="N276" s="255"/>
      <c r="O276" s="256"/>
      <c r="P276" s="256"/>
      <c r="Q276" s="256"/>
      <c r="R276" s="256"/>
      <c r="S276" s="256"/>
      <c r="T276" s="25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121</v>
      </c>
      <c r="AU276" s="16" t="s">
        <v>79</v>
      </c>
    </row>
    <row r="277" s="2" customFormat="1" ht="6.96" customHeight="1">
      <c r="A277" s="37"/>
      <c r="B277" s="58"/>
      <c r="C277" s="59"/>
      <c r="D277" s="59"/>
      <c r="E277" s="59"/>
      <c r="F277" s="59"/>
      <c r="G277" s="59"/>
      <c r="H277" s="59"/>
      <c r="I277" s="59"/>
      <c r="J277" s="59"/>
      <c r="K277" s="59"/>
      <c r="L277" s="43"/>
      <c r="M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</row>
  </sheetData>
  <sheetProtection sheet="1" autoFilter="0" formatColumns="0" formatRows="0" objects="1" scenarios="1" spinCount="100000" saltValue="I6tkKzXmeVqtngciPRjJc+3XTaCBwhoCRXklCj5Irnwu2xHGQBtbeRVo6aKoKClRlDTs/ckqtlTGNRiTW865Yw==" hashValue="VeOFIArsHsOAQFWTpFAnNpfW33lHx48qDEBTSJCfUUqYhuuVm4T/N5aIclxZPW3RMPYciTH361OZtvWB215igw==" algorithmName="SHA-512" password="CC35"/>
  <autoFilter ref="C90:K276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2/171201221"/>
    <hyperlink ref="F105" r:id="rId2" display="https://podminky.urs.cz/item/CS_URS_2023_02/210100252"/>
    <hyperlink ref="F108" r:id="rId3" display="https://podminky.urs.cz/item/CS_URS_2023_02/210101233"/>
    <hyperlink ref="F113" r:id="rId4" display="https://podminky.urs.cz/item/CS_URS_2023_02/210101234"/>
    <hyperlink ref="F118" r:id="rId5" display="https://podminky.urs.cz/item/CS_URS_2023_02/210204002"/>
    <hyperlink ref="F127" r:id="rId6" display="https://podminky.urs.cz/item/CS_URS_2023_02/210204103"/>
    <hyperlink ref="F150" r:id="rId7" display="https://podminky.urs.cz/item/CS_URS_2023_02/210204201"/>
    <hyperlink ref="F155" r:id="rId8" display="https://podminky.urs.cz/item/CS_URS_2023_02/210204202"/>
    <hyperlink ref="F160" r:id="rId9" display="https://podminky.urs.cz/item/CS_URS_2023_02/210220020"/>
    <hyperlink ref="F165" r:id="rId10" display="https://podminky.urs.cz/item/CS_URS_2023_02/210220022"/>
    <hyperlink ref="F170" r:id="rId11" display="https://podminky.urs.cz/item/CS_URS_2023_02/210220301"/>
    <hyperlink ref="F175" r:id="rId12" display="https://podminky.urs.cz/item/CS_URS_2023_02/210220301"/>
    <hyperlink ref="F180" r:id="rId13" display="https://podminky.urs.cz/item/CS_URS_2023_02/210290842"/>
    <hyperlink ref="F202" r:id="rId14" display="https://podminky.urs.cz/item/CS_URS_2023_02/460010025"/>
    <hyperlink ref="F256" r:id="rId15" display="https://podminky.urs.cz/item/CS_URS_2023_02/580108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2024-01-09T13:19:59Z</dcterms:created>
  <dcterms:modified xsi:type="dcterms:W3CDTF">2024-01-09T13:20:02Z</dcterms:modified>
</cp:coreProperties>
</file>